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in\OneDrive\Documents\Reactions\rf26-1\Half life\"/>
    </mc:Choice>
  </mc:AlternateContent>
  <xr:revisionPtr revIDLastSave="0" documentId="13_ncr:1_{535362BF-A471-4F94-A143-150E702E3556}" xr6:coauthVersionLast="41" xr6:coauthVersionMax="41" xr10:uidLastSave="{00000000-0000-0000-0000-000000000000}"/>
  <bookViews>
    <workbookView xWindow="-108" yWindow="-108" windowWidth="23256" windowHeight="12576" xr2:uid="{BF37C812-299F-43F0-A7AF-A4B7872D47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D24" i="1" l="1"/>
  <c r="D23" i="1"/>
  <c r="D22" i="1"/>
  <c r="D20" i="1"/>
  <c r="D21" i="1"/>
  <c r="D18" i="1" l="1"/>
  <c r="D17" i="1"/>
  <c r="D19" i="1"/>
  <c r="D16" i="1" l="1"/>
  <c r="D15" i="1" l="1"/>
  <c r="D14" i="1" l="1"/>
  <c r="D13" i="1" l="1"/>
  <c r="D12" i="1"/>
  <c r="D11" i="1" l="1"/>
  <c r="D10" i="1" l="1"/>
  <c r="D9" i="1" l="1"/>
  <c r="D8" i="1" l="1"/>
  <c r="D7" i="1" l="1"/>
  <c r="D4" i="1" l="1"/>
  <c r="D6" i="1"/>
  <c r="D5" i="1"/>
  <c r="D3" i="1"/>
</calcChain>
</file>

<file path=xl/sharedStrings.xml><?xml version="1.0" encoding="utf-8"?>
<sst xmlns="http://schemas.openxmlformats.org/spreadsheetml/2006/main" count="4" uniqueCount="4">
  <si>
    <t>90 days</t>
  </si>
  <si>
    <t>Z isomer proportion</t>
  </si>
  <si>
    <t>Days after irradiation</t>
  </si>
  <si>
    <t>ln(z-isomer)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</si>
</sst>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Dimethoxy</a:t>
            </a:r>
            <a:r>
              <a:rPr lang="en-GB" baseline="0"/>
              <a:t> half-life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6.5721674380607789E-3"/>
                  <c:y val="3.7535709821986535E-2"/>
                </c:manualLayout>
              </c:layout>
              <c:numFmt formatCode="#,##0.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Sheet1!$C$3:$C$24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10</c:v>
                </c:pt>
                <c:pt idx="6">
                  <c:v>14</c:v>
                </c:pt>
                <c:pt idx="7">
                  <c:v>17</c:v>
                </c:pt>
                <c:pt idx="8">
                  <c:v>21</c:v>
                </c:pt>
                <c:pt idx="9">
                  <c:v>24</c:v>
                </c:pt>
                <c:pt idx="10">
                  <c:v>28</c:v>
                </c:pt>
                <c:pt idx="11">
                  <c:v>32</c:v>
                </c:pt>
                <c:pt idx="12">
                  <c:v>38</c:v>
                </c:pt>
                <c:pt idx="13">
                  <c:v>42</c:v>
                </c:pt>
                <c:pt idx="14">
                  <c:v>49</c:v>
                </c:pt>
                <c:pt idx="15">
                  <c:v>55</c:v>
                </c:pt>
                <c:pt idx="16">
                  <c:v>61</c:v>
                </c:pt>
                <c:pt idx="17">
                  <c:v>67</c:v>
                </c:pt>
                <c:pt idx="18">
                  <c:v>74</c:v>
                </c:pt>
                <c:pt idx="19">
                  <c:v>82</c:v>
                </c:pt>
                <c:pt idx="20">
                  <c:v>91</c:v>
                </c:pt>
                <c:pt idx="21">
                  <c:v>105</c:v>
                </c:pt>
              </c:numCache>
            </c:numRef>
          </c:xVal>
          <c:yVal>
            <c:numRef>
              <c:f>Sheet1!$D$3:$D$24</c:f>
              <c:numCache>
                <c:formatCode>General</c:formatCode>
                <c:ptCount val="22"/>
                <c:pt idx="0">
                  <c:v>-0.16251892949777494</c:v>
                </c:pt>
                <c:pt idx="1">
                  <c:v>-0.1743533871447778</c:v>
                </c:pt>
                <c:pt idx="2">
                  <c:v>-0.19845093872383832</c:v>
                </c:pt>
                <c:pt idx="3">
                  <c:v>-0.21072103131565253</c:v>
                </c:pt>
                <c:pt idx="4">
                  <c:v>-0.22314355131420971</c:v>
                </c:pt>
                <c:pt idx="5">
                  <c:v>-0.24846135929849961</c:v>
                </c:pt>
                <c:pt idx="6">
                  <c:v>-0.2876820724517809</c:v>
                </c:pt>
                <c:pt idx="7">
                  <c:v>-0.30110509278392161</c:v>
                </c:pt>
                <c:pt idx="8">
                  <c:v>-0.3285040669720361</c:v>
                </c:pt>
                <c:pt idx="9">
                  <c:v>-0.35667494393873245</c:v>
                </c:pt>
                <c:pt idx="10">
                  <c:v>-0.38566248081198462</c:v>
                </c:pt>
                <c:pt idx="11">
                  <c:v>-0.40047756659712525</c:v>
                </c:pt>
                <c:pt idx="12">
                  <c:v>-0.43078291609245423</c:v>
                </c:pt>
                <c:pt idx="13">
                  <c:v>-0.46203545959655867</c:v>
                </c:pt>
                <c:pt idx="14">
                  <c:v>-0.51082562376599072</c:v>
                </c:pt>
                <c:pt idx="15">
                  <c:v>-0.56211891815354131</c:v>
                </c:pt>
                <c:pt idx="16">
                  <c:v>-0.59783700075562041</c:v>
                </c:pt>
                <c:pt idx="17">
                  <c:v>-0.61618613942381695</c:v>
                </c:pt>
                <c:pt idx="18">
                  <c:v>-0.65392646740666394</c:v>
                </c:pt>
                <c:pt idx="19">
                  <c:v>-0.69314718055994529</c:v>
                </c:pt>
                <c:pt idx="20">
                  <c:v>-0.73396917508020043</c:v>
                </c:pt>
                <c:pt idx="21">
                  <c:v>-0.82098055206983023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5B-41EA-9F5C-73AFE29EB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037200"/>
        <c:axId val="438034248"/>
      </c:scatterChart>
      <c:valAx>
        <c:axId val="438037200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/ 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034248"/>
        <c:crosses val="autoZero"/>
        <c:crossBetween val="midCat"/>
      </c:valAx>
      <c:valAx>
        <c:axId val="438034248"/>
        <c:scaling>
          <c:orientation val="minMax"/>
          <c:max val="0"/>
          <c:min val="-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ln(</a:t>
                </a:r>
                <a:r>
                  <a:rPr lang="en-GB" i="1"/>
                  <a:t>Z</a:t>
                </a:r>
                <a:r>
                  <a:rPr lang="en-GB"/>
                  <a:t> -isomer)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037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247874</xdr:colOff>
      <xdr:row>1</xdr:row>
      <xdr:rowOff>21964</xdr:rowOff>
    </xdr:from>
    <xdr:to>
      <xdr:col>20</xdr:col>
      <xdr:colOff>179294</xdr:colOff>
      <xdr:row>33</xdr:row>
      <xdr:rowOff>109818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60E83A-E575-409E-AF29-F8F458E85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E1197-D113-4E71-823F-1456AC6A858B}">
  <dimension ref="B2:S24"/>
  <sheetViews>
    <sheetView tabSelected="1" topLeftCell="B1" zoomScale="85" zoomScaleNormal="85" workbookViewId="0">
      <selection activeCell="H13" sqref="H13"/>
    </sheetView>
  </sheetViews>
  <sheetFormatPr defaultRowHeight="14.4" x14ac:dyDescent="0.3"/>
  <cols>
    <col min="2" max="2" width="17.6640625" bestFit="1" customWidth="1"/>
    <col min="3" max="3" width="18.33203125" bestFit="1" customWidth="1"/>
    <col min="4" max="4" width="13" bestFit="1" customWidth="1"/>
  </cols>
  <sheetData>
    <row r="2" spans="2:19" x14ac:dyDescent="0.3">
      <c r="B2" t="s">
        <v>1</v>
      </c>
      <c r="C2" t="s">
        <v>2</v>
      </c>
      <c r="D2" t="s">
        <v>3</v>
      </c>
    </row>
    <row r="3" spans="2:19" x14ac:dyDescent="0.3">
      <c r="B3">
        <f>0.85</f>
        <v>0.85</v>
      </c>
      <c r="C3">
        <v>0</v>
      </c>
      <c r="D3">
        <f>LN(B3)</f>
        <v>-0.16251892949777494</v>
      </c>
    </row>
    <row r="4" spans="2:19" x14ac:dyDescent="0.3">
      <c r="B4">
        <f>0.84</f>
        <v>0.84</v>
      </c>
      <c r="C4">
        <v>1</v>
      </c>
      <c r="D4">
        <f t="shared" ref="D4:D19" si="0">LN(B4)</f>
        <v>-0.1743533871447778</v>
      </c>
    </row>
    <row r="5" spans="2:19" x14ac:dyDescent="0.3">
      <c r="B5">
        <f>0.82</f>
        <v>0.82</v>
      </c>
      <c r="C5">
        <v>3</v>
      </c>
      <c r="D5">
        <f t="shared" si="0"/>
        <v>-0.19845093872383832</v>
      </c>
    </row>
    <row r="6" spans="2:19" x14ac:dyDescent="0.3">
      <c r="B6">
        <f>0.81</f>
        <v>0.81</v>
      </c>
      <c r="C6">
        <v>4</v>
      </c>
      <c r="D6">
        <f t="shared" si="0"/>
        <v>-0.21072103131565253</v>
      </c>
    </row>
    <row r="7" spans="2:19" x14ac:dyDescent="0.3">
      <c r="B7">
        <f>0.8</f>
        <v>0.8</v>
      </c>
      <c r="C7">
        <v>6</v>
      </c>
      <c r="D7">
        <f t="shared" si="0"/>
        <v>-0.22314355131420971</v>
      </c>
    </row>
    <row r="8" spans="2:19" x14ac:dyDescent="0.3">
      <c r="B8">
        <f>0.78</f>
        <v>0.78</v>
      </c>
      <c r="C8">
        <v>10</v>
      </c>
      <c r="D8">
        <f t="shared" si="0"/>
        <v>-0.24846135929849961</v>
      </c>
    </row>
    <row r="9" spans="2:19" x14ac:dyDescent="0.3">
      <c r="B9">
        <f>0.75</f>
        <v>0.75</v>
      </c>
      <c r="C9">
        <v>14</v>
      </c>
      <c r="D9">
        <f t="shared" si="0"/>
        <v>-0.2876820724517809</v>
      </c>
    </row>
    <row r="10" spans="2:19" x14ac:dyDescent="0.3">
      <c r="B10">
        <f>0.74</f>
        <v>0.74</v>
      </c>
      <c r="C10">
        <v>17</v>
      </c>
      <c r="D10">
        <f t="shared" si="0"/>
        <v>-0.30110509278392161</v>
      </c>
    </row>
    <row r="11" spans="2:19" x14ac:dyDescent="0.3">
      <c r="B11">
        <f>0.72</f>
        <v>0.72</v>
      </c>
      <c r="C11">
        <v>21</v>
      </c>
      <c r="D11">
        <f t="shared" si="0"/>
        <v>-0.3285040669720361</v>
      </c>
      <c r="S11" t="s">
        <v>0</v>
      </c>
    </row>
    <row r="12" spans="2:19" x14ac:dyDescent="0.3">
      <c r="B12">
        <f>0.7</f>
        <v>0.7</v>
      </c>
      <c r="C12">
        <v>24</v>
      </c>
      <c r="D12">
        <f t="shared" si="0"/>
        <v>-0.35667494393873245</v>
      </c>
    </row>
    <row r="13" spans="2:19" x14ac:dyDescent="0.3">
      <c r="B13">
        <f>0.68</f>
        <v>0.68</v>
      </c>
      <c r="C13">
        <v>28</v>
      </c>
      <c r="D13">
        <f t="shared" si="0"/>
        <v>-0.38566248081198462</v>
      </c>
    </row>
    <row r="14" spans="2:19" x14ac:dyDescent="0.3">
      <c r="B14">
        <f>0.67</f>
        <v>0.67</v>
      </c>
      <c r="C14">
        <v>32</v>
      </c>
      <c r="D14">
        <f t="shared" si="0"/>
        <v>-0.40047756659712525</v>
      </c>
    </row>
    <row r="15" spans="2:19" x14ac:dyDescent="0.3">
      <c r="B15">
        <f>0.65</f>
        <v>0.65</v>
      </c>
      <c r="C15">
        <v>38</v>
      </c>
      <c r="D15">
        <f t="shared" si="0"/>
        <v>-0.43078291609245423</v>
      </c>
    </row>
    <row r="16" spans="2:19" x14ac:dyDescent="0.3">
      <c r="B16">
        <f>0.63</f>
        <v>0.63</v>
      </c>
      <c r="C16">
        <v>42</v>
      </c>
      <c r="D16">
        <f t="shared" si="0"/>
        <v>-0.46203545959655867</v>
      </c>
    </row>
    <row r="17" spans="2:4" x14ac:dyDescent="0.3">
      <c r="B17">
        <f>0.6</f>
        <v>0.6</v>
      </c>
      <c r="C17">
        <v>49</v>
      </c>
      <c r="D17">
        <f t="shared" si="0"/>
        <v>-0.51082562376599072</v>
      </c>
    </row>
    <row r="18" spans="2:4" x14ac:dyDescent="0.3">
      <c r="B18">
        <f>0.57</f>
        <v>0.56999999999999995</v>
      </c>
      <c r="C18">
        <v>55</v>
      </c>
      <c r="D18">
        <f t="shared" si="0"/>
        <v>-0.56211891815354131</v>
      </c>
    </row>
    <row r="19" spans="2:4" x14ac:dyDescent="0.3">
      <c r="B19">
        <f>0.55</f>
        <v>0.55000000000000004</v>
      </c>
      <c r="C19">
        <v>61</v>
      </c>
      <c r="D19">
        <f t="shared" si="0"/>
        <v>-0.59783700075562041</v>
      </c>
    </row>
    <row r="20" spans="2:4" x14ac:dyDescent="0.3">
      <c r="B20">
        <f>0.54</f>
        <v>0.54</v>
      </c>
      <c r="C20">
        <v>67</v>
      </c>
      <c r="D20">
        <f t="shared" ref="D20:D24" si="1">LN(B20)</f>
        <v>-0.61618613942381695</v>
      </c>
    </row>
    <row r="21" spans="2:4" x14ac:dyDescent="0.3">
      <c r="B21">
        <f>0.52</f>
        <v>0.52</v>
      </c>
      <c r="C21">
        <v>74</v>
      </c>
      <c r="D21">
        <f t="shared" si="1"/>
        <v>-0.65392646740666394</v>
      </c>
    </row>
    <row r="22" spans="2:4" x14ac:dyDescent="0.3">
      <c r="B22">
        <f>0.5</f>
        <v>0.5</v>
      </c>
      <c r="C22">
        <v>82</v>
      </c>
      <c r="D22">
        <f t="shared" si="1"/>
        <v>-0.69314718055994529</v>
      </c>
    </row>
    <row r="23" spans="2:4" x14ac:dyDescent="0.3">
      <c r="B23">
        <f>0.48</f>
        <v>0.48</v>
      </c>
      <c r="C23">
        <v>91</v>
      </c>
      <c r="D23">
        <f t="shared" si="1"/>
        <v>-0.73396917508020043</v>
      </c>
    </row>
    <row r="24" spans="2:4" x14ac:dyDescent="0.3">
      <c r="B24">
        <f>0.44</f>
        <v>0.44</v>
      </c>
      <c r="C24">
        <v>105</v>
      </c>
      <c r="D24">
        <f t="shared" si="1"/>
        <v>-0.82098055206983023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 Fisher</dc:creator>
  <cp:lastModifiedBy>Rosie Fisher</cp:lastModifiedBy>
  <dcterms:created xsi:type="dcterms:W3CDTF">2019-06-18T09:17:18Z</dcterms:created>
  <dcterms:modified xsi:type="dcterms:W3CDTF">2019-10-07T12:37:28Z</dcterms:modified>
</cp:coreProperties>
</file>