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Papers\Chemical photoswitching\graphics\"/>
    </mc:Choice>
  </mc:AlternateContent>
  <xr:revisionPtr revIDLastSave="0" documentId="13_ncr:1_{FAEA7038-F4A9-46A7-B731-5360F3E7B3D6}" xr6:coauthVersionLast="36" xr6:coauthVersionMax="36" xr10:uidLastSave="{00000000-0000-0000-0000-000000000000}"/>
  <bookViews>
    <workbookView xWindow="0" yWindow="0" windowWidth="17256" windowHeight="5640" xr2:uid="{0D6D75F4-EA3C-43F2-A442-6F21D3B01B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D20" i="1" s="1"/>
  <c r="C19" i="1" l="1"/>
  <c r="D19" i="1" s="1"/>
  <c r="C18" i="1"/>
  <c r="D18" i="1" s="1"/>
  <c r="C17" i="1"/>
  <c r="D17" i="1" s="1"/>
  <c r="C16" i="1" l="1"/>
  <c r="D16" i="1" s="1"/>
  <c r="C15" i="1" l="1"/>
  <c r="D15" i="1" s="1"/>
  <c r="C14" i="1"/>
  <c r="D14" i="1" s="1"/>
  <c r="C13" i="1"/>
  <c r="D13" i="1" s="1"/>
  <c r="C4" i="1" l="1"/>
  <c r="D4" i="1" s="1"/>
  <c r="C12" i="1"/>
  <c r="D12" i="1" s="1"/>
  <c r="C11" i="1"/>
  <c r="D11" i="1" s="1"/>
  <c r="C10" i="1"/>
  <c r="D10" i="1" s="1"/>
  <c r="C9" i="1" l="1"/>
  <c r="D9" i="1" s="1"/>
  <c r="C8" i="1" l="1"/>
  <c r="D8" i="1" s="1"/>
  <c r="C7" i="1"/>
  <c r="D7" i="1" s="1"/>
  <c r="C6" i="1"/>
  <c r="D6" i="1" s="1"/>
  <c r="C5" i="1"/>
  <c r="D5" i="1" s="1"/>
  <c r="C3" i="1"/>
  <c r="D3" i="1" s="1"/>
</calcChain>
</file>

<file path=xl/sharedStrings.xml><?xml version="1.0" encoding="utf-8"?>
<sst xmlns="http://schemas.openxmlformats.org/spreadsheetml/2006/main" count="5" uniqueCount="5">
  <si>
    <t>No acid</t>
  </si>
  <si>
    <t>4pzMe</t>
  </si>
  <si>
    <t>Time/ Days</t>
  </si>
  <si>
    <r>
      <t xml:space="preserve">Conc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-isomer </t>
    </r>
  </si>
  <si>
    <r>
      <t xml:space="preserve">ln(conc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-isomer)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</si>
</sst>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7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 Acid</a:t>
            </a:r>
            <a:endParaRPr lang="en-GB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3942687668301017"/>
          <c:y val="1.004021129851717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70486111111109"/>
          <c:y val="0.2002576985664731"/>
          <c:w val="0.81168005995061543"/>
          <c:h val="0.738836574074074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 w="12700">
                <a:solidFill>
                  <a:schemeClr val="accent6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13748153035446101"/>
                  <c:y val="5.5420745012664065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GB" sz="5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-0.0364x - 3.7774</a:t>
                    </a:r>
                    <a:endParaRPr lang="en-GB" sz="50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Sheet1!$B$3:$B$20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15</c:v>
                </c:pt>
                <c:pt idx="4">
                  <c:v>17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25</c:v>
                </c:pt>
                <c:pt idx="9">
                  <c:v>26</c:v>
                </c:pt>
                <c:pt idx="10">
                  <c:v>30</c:v>
                </c:pt>
                <c:pt idx="11">
                  <c:v>33</c:v>
                </c:pt>
                <c:pt idx="12">
                  <c:v>37</c:v>
                </c:pt>
                <c:pt idx="13">
                  <c:v>43</c:v>
                </c:pt>
                <c:pt idx="14">
                  <c:v>46</c:v>
                </c:pt>
                <c:pt idx="15">
                  <c:v>50</c:v>
                </c:pt>
                <c:pt idx="16">
                  <c:v>53</c:v>
                </c:pt>
                <c:pt idx="17">
                  <c:v>58</c:v>
                </c:pt>
              </c:numCache>
            </c:numRef>
          </c:xVal>
          <c:yVal>
            <c:numRef>
              <c:f>Sheet1!$D$3:$D$20</c:f>
              <c:numCache>
                <c:formatCode>General</c:formatCode>
                <c:ptCount val="18"/>
                <c:pt idx="0">
                  <c:v>-3.7782179002663181</c:v>
                </c:pt>
                <c:pt idx="1">
                  <c:v>-3.8858485644586831</c:v>
                </c:pt>
                <c:pt idx="2">
                  <c:v>-4.0324520386505585</c:v>
                </c:pt>
                <c:pt idx="3">
                  <c:v>-4.3201341111023401</c:v>
                </c:pt>
                <c:pt idx="4">
                  <c:v>-4.4119416603554624</c:v>
                </c:pt>
                <c:pt idx="5">
                  <c:v>-4.5345439824477944</c:v>
                </c:pt>
                <c:pt idx="6">
                  <c:v>-4.5789957450186289</c:v>
                </c:pt>
                <c:pt idx="7">
                  <c:v>-4.6255157606535215</c:v>
                </c:pt>
                <c:pt idx="8">
                  <c:v>-4.6996237328072432</c:v>
                </c:pt>
                <c:pt idx="9">
                  <c:v>-4.7255992192105039</c:v>
                </c:pt>
                <c:pt idx="10">
                  <c:v>-4.8666778174704097</c:v>
                </c:pt>
                <c:pt idx="11">
                  <c:v>-4.9619879972747345</c:v>
                </c:pt>
                <c:pt idx="12">
                  <c:v>-5.1050888409154078</c:v>
                </c:pt>
                <c:pt idx="13">
                  <c:v>-5.3186629412134669</c:v>
                </c:pt>
                <c:pt idx="14">
                  <c:v>-5.4187463997704493</c:v>
                </c:pt>
                <c:pt idx="15">
                  <c:v>-5.5299720348806733</c:v>
                </c:pt>
                <c:pt idx="16">
                  <c:v>-5.6551351778346799</c:v>
                </c:pt>
                <c:pt idx="17">
                  <c:v>-5.8782787291488896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AC-4C84-A396-E7ACED6E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89736"/>
        <c:axId val="502190064"/>
      </c:scatterChart>
      <c:valAx>
        <c:axId val="50218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/ days</a:t>
                </a:r>
              </a:p>
            </c:rich>
          </c:tx>
          <c:layout>
            <c:manualLayout>
              <c:xMode val="edge"/>
              <c:yMode val="edge"/>
              <c:x val="0.45692222222222229"/>
              <c:y val="7.969305555555555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90064"/>
        <c:crosses val="autoZero"/>
        <c:crossBetween val="midCat"/>
      </c:valAx>
      <c:valAx>
        <c:axId val="502190064"/>
        <c:scaling>
          <c:orientation val="minMax"/>
          <c:max val="-3.5"/>
          <c:min val="-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ln(</a:t>
                </a:r>
                <a:r>
                  <a:rPr lang="en-GB" sz="7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7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</a:t>
                </a:r>
                <a:r>
                  <a:rPr lang="en-GB" sz="700" b="1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4pzMe</a:t>
                </a:r>
                <a:r>
                  <a:rPr lang="en-GB" i="0">
                    <a:solidFill>
                      <a:schemeClr val="tx1"/>
                    </a:solidFill>
                  </a:rPr>
                  <a:t>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4871527777777758E-3"/>
              <c:y val="0.359468981481481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89736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251732</xdr:colOff>
      <xdr:row>2</xdr:row>
      <xdr:rowOff>27214</xdr:rowOff>
    </xdr:from>
    <xdr:to>
      <xdr:col>9</xdr:col>
      <xdr:colOff>69850</xdr:colOff>
      <xdr:row>13</xdr:row>
      <xdr:rowOff>2358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8152E4-CCA0-47A8-8EC8-1A091B6C1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9348-6A85-43F9-B082-87333ADED0D7}">
  <dimension ref="A1:D20"/>
  <sheetViews>
    <sheetView tabSelected="1" topLeftCell="B2" zoomScale="90" zoomScaleNormal="100" workbookViewId="0">
      <selection activeCell="F15" sqref="F15"/>
    </sheetView>
  </sheetViews>
  <sheetFormatPr defaultRowHeight="14.4" x14ac:dyDescent="0.3"/>
  <cols>
    <col min="2" max="2" width="10.77734375" bestFit="1" customWidth="1"/>
    <col min="3" max="3" width="13.6640625" bestFit="1" customWidth="1"/>
    <col min="4" max="4" width="16.44140625" bestFit="1" customWidth="1"/>
  </cols>
  <sheetData>
    <row r="1" spans="1:4" x14ac:dyDescent="0.3">
      <c r="A1" s="1" t="s">
        <v>1</v>
      </c>
      <c r="C1" s="1" t="s">
        <v>0</v>
      </c>
    </row>
    <row r="2" spans="1:4" x14ac:dyDescent="0.3">
      <c r="B2" t="s">
        <v>2</v>
      </c>
      <c r="C2" t="s">
        <v>3</v>
      </c>
      <c r="D2" t="s">
        <v>4</v>
      </c>
    </row>
    <row r="3" spans="1:4" x14ac:dyDescent="0.3">
      <c r="B3">
        <v>0</v>
      </c>
      <c r="C3">
        <f>0.02333*0.98</f>
        <v>2.2863399999999999E-2</v>
      </c>
      <c r="D3">
        <f>LN(C3)</f>
        <v>-3.7782179002663181</v>
      </c>
    </row>
    <row r="4" spans="1:4" x14ac:dyDescent="0.3">
      <c r="B4">
        <v>3</v>
      </c>
      <c r="C4">
        <f>0.02333*0.88</f>
        <v>2.0530400000000001E-2</v>
      </c>
      <c r="D4">
        <f>LN(C4)</f>
        <v>-3.8858485644586831</v>
      </c>
    </row>
    <row r="5" spans="1:4" x14ac:dyDescent="0.3">
      <c r="B5">
        <v>7</v>
      </c>
      <c r="C5">
        <f>0.02333*0.76</f>
        <v>1.7730800000000001E-2</v>
      </c>
      <c r="D5">
        <f t="shared" ref="D5:D20" si="0">LN(C5)</f>
        <v>-4.0324520386505585</v>
      </c>
    </row>
    <row r="6" spans="1:4" x14ac:dyDescent="0.3">
      <c r="B6">
        <v>15</v>
      </c>
      <c r="C6">
        <f>0.02333*0.57</f>
        <v>1.3298099999999998E-2</v>
      </c>
      <c r="D6">
        <f t="shared" si="0"/>
        <v>-4.3201341111023401</v>
      </c>
    </row>
    <row r="7" spans="1:4" x14ac:dyDescent="0.3">
      <c r="B7">
        <v>17</v>
      </c>
      <c r="C7">
        <f>0.02333*0.52</f>
        <v>1.2131600000000001E-2</v>
      </c>
      <c r="D7">
        <f t="shared" si="0"/>
        <v>-4.4119416603554624</v>
      </c>
    </row>
    <row r="8" spans="1:4" x14ac:dyDescent="0.3">
      <c r="B8">
        <v>21</v>
      </c>
      <c r="C8">
        <f>0.02333*0.46</f>
        <v>1.07318E-2</v>
      </c>
      <c r="D8">
        <f t="shared" si="0"/>
        <v>-4.5345439824477944</v>
      </c>
    </row>
    <row r="9" spans="1:4" x14ac:dyDescent="0.3">
      <c r="B9">
        <v>22</v>
      </c>
      <c r="C9">
        <f>0.02333*0.44</f>
        <v>1.02652E-2</v>
      </c>
      <c r="D9">
        <f t="shared" si="0"/>
        <v>-4.5789957450186289</v>
      </c>
    </row>
    <row r="10" spans="1:4" x14ac:dyDescent="0.3">
      <c r="B10">
        <v>23</v>
      </c>
      <c r="C10">
        <f>0.02333*0.42</f>
        <v>9.7985999999999993E-3</v>
      </c>
      <c r="D10">
        <f t="shared" si="0"/>
        <v>-4.6255157606535215</v>
      </c>
    </row>
    <row r="11" spans="1:4" x14ac:dyDescent="0.3">
      <c r="B11">
        <v>25</v>
      </c>
      <c r="C11">
        <f>0.02333*0.39</f>
        <v>9.0986999999999995E-3</v>
      </c>
      <c r="D11">
        <f t="shared" si="0"/>
        <v>-4.6996237328072432</v>
      </c>
    </row>
    <row r="12" spans="1:4" x14ac:dyDescent="0.3">
      <c r="B12">
        <v>26</v>
      </c>
      <c r="C12">
        <f>0.02333*0.38</f>
        <v>8.8654000000000007E-3</v>
      </c>
      <c r="D12">
        <f t="shared" si="0"/>
        <v>-4.7255992192105039</v>
      </c>
    </row>
    <row r="13" spans="1:4" x14ac:dyDescent="0.3">
      <c r="B13">
        <v>30</v>
      </c>
      <c r="C13">
        <f>0.02333*0.33</f>
        <v>7.6989000000000007E-3</v>
      </c>
      <c r="D13">
        <f t="shared" si="0"/>
        <v>-4.8666778174704097</v>
      </c>
    </row>
    <row r="14" spans="1:4" x14ac:dyDescent="0.3">
      <c r="B14">
        <v>33</v>
      </c>
      <c r="C14">
        <f>0.02333*0.3</f>
        <v>6.999E-3</v>
      </c>
      <c r="D14">
        <f t="shared" si="0"/>
        <v>-4.9619879972747345</v>
      </c>
    </row>
    <row r="15" spans="1:4" x14ac:dyDescent="0.3">
      <c r="B15">
        <v>37</v>
      </c>
      <c r="C15">
        <f>0.02333*0.26</f>
        <v>6.0658000000000005E-3</v>
      </c>
      <c r="D15">
        <f t="shared" si="0"/>
        <v>-5.1050888409154078</v>
      </c>
    </row>
    <row r="16" spans="1:4" x14ac:dyDescent="0.3">
      <c r="B16">
        <v>43</v>
      </c>
      <c r="C16">
        <f>0.02333*0.21</f>
        <v>4.8992999999999997E-3</v>
      </c>
      <c r="D16">
        <f t="shared" si="0"/>
        <v>-5.3186629412134669</v>
      </c>
    </row>
    <row r="17" spans="2:4" x14ac:dyDescent="0.3">
      <c r="B17">
        <v>46</v>
      </c>
      <c r="C17">
        <f>0.02333*0.19</f>
        <v>4.4327000000000004E-3</v>
      </c>
      <c r="D17">
        <f t="shared" si="0"/>
        <v>-5.4187463997704493</v>
      </c>
    </row>
    <row r="18" spans="2:4" x14ac:dyDescent="0.3">
      <c r="B18">
        <v>50</v>
      </c>
      <c r="C18">
        <f>0.02333*0.17</f>
        <v>3.9661000000000002E-3</v>
      </c>
      <c r="D18">
        <f t="shared" si="0"/>
        <v>-5.5299720348806733</v>
      </c>
    </row>
    <row r="19" spans="2:4" x14ac:dyDescent="0.3">
      <c r="B19">
        <v>53</v>
      </c>
      <c r="C19">
        <f>0.02333*0.15</f>
        <v>3.4995E-3</v>
      </c>
      <c r="D19">
        <f t="shared" si="0"/>
        <v>-5.6551351778346799</v>
      </c>
    </row>
    <row r="20" spans="2:4" x14ac:dyDescent="0.3">
      <c r="B20">
        <v>58</v>
      </c>
      <c r="C20">
        <f>0.02333*0.12</f>
        <v>2.7995999999999997E-3</v>
      </c>
      <c r="D20">
        <f t="shared" si="0"/>
        <v>-5.8782787291488896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2019-02-21T12:57:38Z</dcterms:created>
  <dcterms:modified xsi:type="dcterms:W3CDTF">2019-04-10T09:12:21Z</dcterms:modified>
</cp:coreProperties>
</file>