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n\OneDrive\Documents\Papers\Chemical photoswitching\graphics\"/>
    </mc:Choice>
  </mc:AlternateContent>
  <xr:revisionPtr revIDLastSave="0" documentId="13_ncr:1_{D4765828-1C62-4380-AD5C-BE7137002711}" xr6:coauthVersionLast="36" xr6:coauthVersionMax="36" xr10:uidLastSave="{00000000-0000-0000-0000-000000000000}"/>
  <bookViews>
    <workbookView xWindow="0" yWindow="0" windowWidth="17256" windowHeight="5640" xr2:uid="{E4B24A56-6B5D-4614-A487-2FF92836AC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D17" i="1"/>
  <c r="F17" i="1" s="1"/>
  <c r="F16" i="1"/>
  <c r="D16" i="1"/>
  <c r="E17" i="1"/>
  <c r="D15" i="1" l="1"/>
  <c r="F15" i="1" s="1"/>
  <c r="D14" i="1"/>
  <c r="F14" i="1"/>
  <c r="D13" i="1" l="1"/>
  <c r="F13" i="1" s="1"/>
  <c r="D12" i="1"/>
  <c r="F12" i="1"/>
  <c r="F4" i="1"/>
  <c r="F5" i="1"/>
  <c r="F6" i="1"/>
  <c r="D11" i="1"/>
  <c r="F11" i="1" s="1"/>
  <c r="D10" i="1"/>
  <c r="F10" i="1" s="1"/>
  <c r="D9" i="1"/>
  <c r="F9" i="1" s="1"/>
  <c r="D8" i="1"/>
  <c r="F8" i="1" s="1"/>
  <c r="D7" i="1"/>
  <c r="F7" i="1" s="1"/>
  <c r="D6" i="1"/>
  <c r="D5" i="1"/>
  <c r="D4" i="1"/>
  <c r="D3" i="1"/>
  <c r="F3" i="1" s="1"/>
</calcChain>
</file>

<file path=xl/sharedStrings.xml><?xml version="1.0" encoding="utf-8"?>
<sst xmlns="http://schemas.openxmlformats.org/spreadsheetml/2006/main" count="5" uniqueCount="5">
  <si>
    <t>time / mins</t>
  </si>
  <si>
    <t>4pzMe</t>
  </si>
  <si>
    <t>Chloroacetic acid</t>
  </si>
  <si>
    <t>conc Z-isomer</t>
  </si>
  <si>
    <t>ln(conc Z-isomer)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</si>
</sst>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7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Chloroacetic Acid</a:t>
            </a:r>
            <a:endParaRPr lang="en-GB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82265475187339"/>
          <c:y val="1.003906385038199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54756590744674"/>
          <c:y val="0.20025787037037038"/>
          <c:w val="0.81168005995061543"/>
          <c:h val="0.738836574074074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trendline>
            <c:spPr>
              <a:ln w="12700" cap="rnd" cmpd="sng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737951510181201"/>
                  <c:y val="4.05316774919264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5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Sheet1!$E$3:$E$18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100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180</c:v>
                </c:pt>
                <c:pt idx="11">
                  <c:v>200</c:v>
                </c:pt>
                <c:pt idx="12">
                  <c:v>230</c:v>
                </c:pt>
                <c:pt idx="13">
                  <c:v>260</c:v>
                </c:pt>
                <c:pt idx="14">
                  <c:v>315</c:v>
                </c:pt>
                <c:pt idx="15">
                  <c:v>345</c:v>
                </c:pt>
              </c:numCache>
            </c:numRef>
          </c:xVal>
          <c:yVal>
            <c:numRef>
              <c:f>Sheet1!$F$3:$F$18</c:f>
              <c:numCache>
                <c:formatCode>General</c:formatCode>
                <c:ptCount val="16"/>
                <c:pt idx="0">
                  <c:v>-3.7782179002663181</c:v>
                </c:pt>
                <c:pt idx="1">
                  <c:v>-3.8858485644586831</c:v>
                </c:pt>
                <c:pt idx="2">
                  <c:v>-4.1005055018955741</c:v>
                </c:pt>
                <c:pt idx="3">
                  <c:v>-4.2200506525453569</c:v>
                </c:pt>
                <c:pt idx="4">
                  <c:v>-4.3558521937044192</c:v>
                </c:pt>
                <c:pt idx="5">
                  <c:v>-4.5130377772268311</c:v>
                </c:pt>
                <c:pt idx="6">
                  <c:v>-4.7255992192105039</c:v>
                </c:pt>
                <c:pt idx="7">
                  <c:v>-4.8974494761371634</c:v>
                </c:pt>
                <c:pt idx="8">
                  <c:v>-5.0673485129325604</c:v>
                </c:pt>
                <c:pt idx="9">
                  <c:v>-5.1851315485889442</c:v>
                </c:pt>
                <c:pt idx="10">
                  <c:v>-5.472813621040725</c:v>
                </c:pt>
                <c:pt idx="11">
                  <c:v>-5.6551351778346799</c:v>
                </c:pt>
                <c:pt idx="12">
                  <c:v>-5.8782787291488896</c:v>
                </c:pt>
                <c:pt idx="13">
                  <c:v>-6.0606002859428445</c:v>
                </c:pt>
                <c:pt idx="14">
                  <c:v>-6.571425909708835</c:v>
                </c:pt>
                <c:pt idx="15">
                  <c:v>-6.753747466502789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59-49FE-917E-BE77BBFD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9736"/>
        <c:axId val="502190064"/>
      </c:scatterChart>
      <c:valAx>
        <c:axId val="50218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/ minutes</a:t>
                </a:r>
              </a:p>
            </c:rich>
          </c:tx>
          <c:layout>
            <c:manualLayout>
              <c:xMode val="edge"/>
              <c:yMode val="edge"/>
              <c:x val="0.45692222222222229"/>
              <c:y val="7.969305555555555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90064"/>
        <c:crosses val="autoZero"/>
        <c:crossBetween val="midCat"/>
      </c:valAx>
      <c:valAx>
        <c:axId val="502190064"/>
        <c:scaling>
          <c:orientation val="minMax"/>
          <c:max val="-3.5"/>
          <c:min val="-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ln(</a:t>
                </a:r>
                <a:r>
                  <a:rPr lang="en-GB" sz="7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</a:t>
                </a:r>
                <a:r>
                  <a:rPr lang="en-GB" sz="7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</a:t>
                </a:r>
                <a:r>
                  <a:rPr lang="en-GB" sz="700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4pzMe</a:t>
                </a:r>
                <a:r>
                  <a:rPr lang="en-GB" i="0">
                    <a:solidFill>
                      <a:schemeClr val="tx1"/>
                    </a:solidFill>
                  </a:rPr>
                  <a:t>)</a:t>
                </a:r>
                <a:endParaRPr lang="en-GB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871527777777758E-3"/>
              <c:y val="0.359468981481481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189736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3</xdr:row>
      <xdr:rowOff>95250</xdr:rowOff>
    </xdr:from>
    <xdr:to>
      <xdr:col>10</xdr:col>
      <xdr:colOff>565785</xdr:colOff>
      <xdr:row>15</xdr:row>
      <xdr:rowOff>128270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AE6662-2CBD-4512-BBD7-69ED4CDD4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BEA4-3371-46AE-BB3E-9BE69C463962}">
  <dimension ref="A1:F18"/>
  <sheetViews>
    <sheetView tabSelected="1" zoomScale="80" zoomScaleNormal="145" workbookViewId="0">
      <selection activeCell="I19" sqref="I19"/>
    </sheetView>
  </sheetViews>
  <sheetFormatPr defaultRowHeight="14.4" x14ac:dyDescent="0.3"/>
  <cols>
    <col min="4" max="4" width="15.6640625" bestFit="1" customWidth="1"/>
    <col min="5" max="5" width="11.5546875" customWidth="1"/>
    <col min="6" max="6" width="16.109375" bestFit="1" customWidth="1"/>
  </cols>
  <sheetData>
    <row r="1" spans="1:6" x14ac:dyDescent="0.3">
      <c r="A1" s="1" t="s">
        <v>1</v>
      </c>
      <c r="D1" t="s">
        <v>2</v>
      </c>
    </row>
    <row r="2" spans="1:6" x14ac:dyDescent="0.3">
      <c r="D2" t="s">
        <v>3</v>
      </c>
      <c r="E2" t="s">
        <v>0</v>
      </c>
      <c r="F2" t="s">
        <v>4</v>
      </c>
    </row>
    <row r="3" spans="1:6" x14ac:dyDescent="0.3">
      <c r="D3">
        <f>0.02333*0.98</f>
        <v>2.2863399999999999E-2</v>
      </c>
      <c r="E3">
        <v>0</v>
      </c>
      <c r="F3">
        <f>LN(D3)</f>
        <v>-3.7782179002663181</v>
      </c>
    </row>
    <row r="4" spans="1:6" x14ac:dyDescent="0.3">
      <c r="D4">
        <f>0.02333*0.88</f>
        <v>2.0530400000000001E-2</v>
      </c>
      <c r="E4">
        <v>10</v>
      </c>
      <c r="F4">
        <f t="shared" ref="F4:F18" si="0">LN(D4)</f>
        <v>-3.8858485644586831</v>
      </c>
    </row>
    <row r="5" spans="1:6" x14ac:dyDescent="0.3">
      <c r="D5">
        <f>0.02333*0.71</f>
        <v>1.6564300000000001E-2</v>
      </c>
      <c r="E5">
        <v>30</v>
      </c>
      <c r="F5">
        <f t="shared" si="0"/>
        <v>-4.1005055018955741</v>
      </c>
    </row>
    <row r="6" spans="1:6" x14ac:dyDescent="0.3">
      <c r="D6">
        <f>0.02333*0.63</f>
        <v>1.46979E-2</v>
      </c>
      <c r="E6">
        <v>45</v>
      </c>
      <c r="F6">
        <f t="shared" si="0"/>
        <v>-4.2200506525453569</v>
      </c>
    </row>
    <row r="7" spans="1:6" x14ac:dyDescent="0.3">
      <c r="D7">
        <f>0.02333*0.55</f>
        <v>1.2831500000000001E-2</v>
      </c>
      <c r="E7">
        <v>60</v>
      </c>
      <c r="F7">
        <f t="shared" si="0"/>
        <v>-4.3558521937044192</v>
      </c>
    </row>
    <row r="8" spans="1:6" x14ac:dyDescent="0.3">
      <c r="D8">
        <f>0.02333*0.47</f>
        <v>1.09651E-2</v>
      </c>
      <c r="E8">
        <v>75</v>
      </c>
      <c r="F8">
        <f t="shared" si="0"/>
        <v>-4.5130377772268311</v>
      </c>
    </row>
    <row r="9" spans="1:6" x14ac:dyDescent="0.3">
      <c r="D9">
        <f>0.02333*0.38</f>
        <v>8.8654000000000007E-3</v>
      </c>
      <c r="E9">
        <v>100</v>
      </c>
      <c r="F9">
        <f t="shared" si="0"/>
        <v>-4.7255992192105039</v>
      </c>
    </row>
    <row r="10" spans="1:6" x14ac:dyDescent="0.3">
      <c r="D10">
        <f>0.02333*0.32</f>
        <v>7.4656000000000002E-3</v>
      </c>
      <c r="E10">
        <v>120</v>
      </c>
      <c r="F10">
        <f t="shared" si="0"/>
        <v>-4.8974494761371634</v>
      </c>
    </row>
    <row r="11" spans="1:6" x14ac:dyDescent="0.3">
      <c r="D11">
        <f>0.02333*0.27</f>
        <v>6.2991000000000002E-3</v>
      </c>
      <c r="E11">
        <v>135</v>
      </c>
      <c r="F11">
        <f t="shared" si="0"/>
        <v>-5.0673485129325604</v>
      </c>
    </row>
    <row r="12" spans="1:6" x14ac:dyDescent="0.3">
      <c r="D12">
        <f>0.02333*0.24</f>
        <v>5.5991999999999995E-3</v>
      </c>
      <c r="E12">
        <v>150</v>
      </c>
      <c r="F12">
        <f t="shared" si="0"/>
        <v>-5.1851315485889442</v>
      </c>
    </row>
    <row r="13" spans="1:6" x14ac:dyDescent="0.3">
      <c r="D13">
        <f>0.02333*0.18</f>
        <v>4.1993999999999998E-3</v>
      </c>
      <c r="E13">
        <v>180</v>
      </c>
      <c r="F13">
        <f t="shared" si="0"/>
        <v>-5.472813621040725</v>
      </c>
    </row>
    <row r="14" spans="1:6" x14ac:dyDescent="0.3">
      <c r="D14">
        <f>0.02333*0.15</f>
        <v>3.4995E-3</v>
      </c>
      <c r="E14">
        <v>200</v>
      </c>
      <c r="F14">
        <f t="shared" si="0"/>
        <v>-5.6551351778346799</v>
      </c>
    </row>
    <row r="15" spans="1:6" x14ac:dyDescent="0.3">
      <c r="D15">
        <f>0.02333*0.12</f>
        <v>2.7995999999999997E-3</v>
      </c>
      <c r="E15">
        <v>230</v>
      </c>
      <c r="F15">
        <f t="shared" si="0"/>
        <v>-5.8782787291488896</v>
      </c>
    </row>
    <row r="16" spans="1:6" x14ac:dyDescent="0.3">
      <c r="D16">
        <f>0.02333*0.1</f>
        <v>2.333E-3</v>
      </c>
      <c r="E16">
        <v>260</v>
      </c>
      <c r="F16">
        <f t="shared" si="0"/>
        <v>-6.0606002859428445</v>
      </c>
    </row>
    <row r="17" spans="4:6" x14ac:dyDescent="0.3">
      <c r="D17">
        <f>0.02333*0.06</f>
        <v>1.3997999999999999E-3</v>
      </c>
      <c r="E17">
        <f>(5*60)+15</f>
        <v>315</v>
      </c>
      <c r="F17">
        <f t="shared" si="0"/>
        <v>-6.571425909708835</v>
      </c>
    </row>
    <row r="18" spans="4:6" x14ac:dyDescent="0.3">
      <c r="D18">
        <f>0.02333*0.05</f>
        <v>1.1665E-3</v>
      </c>
      <c r="E18">
        <f>(5*60)+45</f>
        <v>345</v>
      </c>
      <c r="F18">
        <f t="shared" si="0"/>
        <v>-6.753747466502789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Fisher</dc:creator>
  <cp:lastModifiedBy>Rosie Fisher</cp:lastModifiedBy>
  <dcterms:created xsi:type="dcterms:W3CDTF">2019-02-25T14:39:22Z</dcterms:created>
  <dcterms:modified xsi:type="dcterms:W3CDTF">2019-04-10T09:10:20Z</dcterms:modified>
</cp:coreProperties>
</file>