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emf" ContentType="image/x-em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5.xml" ContentType="application/vnd.openxmlformats-officedocument.drawing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drawings/drawing7.xml" ContentType="application/vnd.openxmlformats-officedocument.drawing+xml"/>
  <Override PartName="/xl/charts/chart14.xml" ContentType="application/vnd.openxmlformats-officedocument.drawingml.chart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drawings/drawing9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10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kimmysmac/OneDrive/PhD/Kinetics/Ether Series/"/>
    </mc:Choice>
  </mc:AlternateContent>
  <bookViews>
    <workbookView xWindow="500" yWindow="3700" windowWidth="25600" windowHeight="14440" tabRatio="500" activeTab="2"/>
  </bookViews>
  <sheets>
    <sheet name="Reference Sheet" sheetId="11" r:id="rId1"/>
    <sheet name="Dynamic Chart" sheetId="15" r:id="rId2"/>
    <sheet name="Log Plots" sheetId="16" r:id="rId3"/>
    <sheet name="Graphs" sheetId="12" r:id="rId4"/>
    <sheet name="Sheet1" sheetId="13" r:id="rId5"/>
    <sheet name="Sheet2" sheetId="14" r:id="rId6"/>
    <sheet name="KB489" sheetId="7" r:id="rId7"/>
    <sheet name="KB497" sheetId="10" r:id="rId8"/>
    <sheet name="KB487" sheetId="5" r:id="rId9"/>
    <sheet name="KB488" sheetId="6" r:id="rId10"/>
    <sheet name="Combined" sheetId="4" r:id="rId11"/>
  </sheets>
  <definedNames>
    <definedName name="KB487.">Graphs!$B$2:$J$25</definedName>
    <definedName name="KB488.">Graphs!$L$2:$T$25</definedName>
    <definedName name="KB489.">Graphs!$V$2:$AD$25</definedName>
    <definedName name="KB497.">Graphs!$AF$2:$AN$25</definedName>
    <definedName name="_xlnm.Print_Area" localSheetId="10">Combined!$A$26:$J$50</definedName>
    <definedName name="_xlnm.Print_Area" localSheetId="8">'KB487'!$G$20:$P$44</definedName>
    <definedName name="_xlnm.Print_Area" localSheetId="9">'KB488'!$G$20:$P$44</definedName>
    <definedName name="_xlnm.Print_Area" localSheetId="6">'KB489'!$F$18:$O$42</definedName>
    <definedName name="_xlnm.Print_Area" localSheetId="7">'KB497'!$G$20:$P$44</definedName>
    <definedName name="_xlnm.Print_Area" localSheetId="0">'Reference Sheet'!$B$2:$I$6</definedName>
    <definedName name="Selection">Graphs!$B$28:$B$31</definedName>
    <definedName name="Selection2">CHOOSE('Reference Sheet'!$K$2, KB487., KB488., KB489., KB497.)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2" i="10" l="1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31" i="10"/>
  <c r="H31" i="10"/>
  <c r="G30" i="10"/>
  <c r="H30" i="10"/>
  <c r="G29" i="10"/>
  <c r="H29" i="10"/>
  <c r="G28" i="10"/>
  <c r="H28" i="10"/>
  <c r="G27" i="10"/>
  <c r="H27" i="10"/>
  <c r="G26" i="10"/>
  <c r="H26" i="10"/>
  <c r="G25" i="10"/>
  <c r="H25" i="10"/>
  <c r="G24" i="10"/>
  <c r="H24" i="10"/>
  <c r="G23" i="10"/>
  <c r="H23" i="10"/>
  <c r="G22" i="10"/>
  <c r="H22" i="10"/>
  <c r="G21" i="10"/>
  <c r="H21" i="10"/>
  <c r="G20" i="10"/>
  <c r="H20" i="10"/>
  <c r="G19" i="10"/>
  <c r="H19" i="10"/>
  <c r="G18" i="10"/>
  <c r="H18" i="10"/>
  <c r="G17" i="10"/>
  <c r="H17" i="10"/>
  <c r="G16" i="10"/>
  <c r="H16" i="10"/>
  <c r="G15" i="10"/>
  <c r="H15" i="10"/>
  <c r="G14" i="10"/>
  <c r="H14" i="10"/>
  <c r="G13" i="10"/>
  <c r="H13" i="10"/>
  <c r="G12" i="10"/>
  <c r="H12" i="10"/>
  <c r="G11" i="10"/>
  <c r="H11" i="10"/>
  <c r="G10" i="10"/>
  <c r="H10" i="10"/>
  <c r="G9" i="10"/>
  <c r="H9" i="10"/>
  <c r="G8" i="10"/>
  <c r="H8" i="10"/>
  <c r="G7" i="10"/>
  <c r="H7" i="10"/>
  <c r="G6" i="10"/>
  <c r="H6" i="10"/>
  <c r="G5" i="10"/>
  <c r="H5" i="10"/>
  <c r="G4" i="10"/>
  <c r="H4" i="10"/>
  <c r="G3" i="10"/>
  <c r="H3" i="10"/>
  <c r="G2" i="10"/>
  <c r="H2" i="10"/>
  <c r="G31" i="6"/>
  <c r="H31" i="6"/>
  <c r="G30" i="6"/>
  <c r="H30" i="6"/>
  <c r="G29" i="6"/>
  <c r="H29" i="6"/>
  <c r="G28" i="6"/>
  <c r="H28" i="6"/>
  <c r="G27" i="6"/>
  <c r="H27" i="6"/>
  <c r="G26" i="6"/>
  <c r="H26" i="6"/>
  <c r="G25" i="6"/>
  <c r="H25" i="6"/>
  <c r="G24" i="6"/>
  <c r="H24" i="6"/>
  <c r="G23" i="6"/>
  <c r="H23" i="6"/>
  <c r="G22" i="6"/>
  <c r="H22" i="6"/>
  <c r="G21" i="6"/>
  <c r="H21" i="6"/>
  <c r="G20" i="6"/>
  <c r="H20" i="6"/>
  <c r="G19" i="6"/>
  <c r="H19" i="6"/>
  <c r="G18" i="6"/>
  <c r="H18" i="6"/>
  <c r="G17" i="6"/>
  <c r="H17" i="6"/>
  <c r="G16" i="6"/>
  <c r="H16" i="6"/>
  <c r="G15" i="6"/>
  <c r="H15" i="6"/>
  <c r="G14" i="6"/>
  <c r="H14" i="6"/>
  <c r="G13" i="6"/>
  <c r="H13" i="6"/>
  <c r="G12" i="6"/>
  <c r="H12" i="6"/>
  <c r="G11" i="6"/>
  <c r="H11" i="6"/>
  <c r="G10" i="6"/>
  <c r="H10" i="6"/>
  <c r="G9" i="6"/>
  <c r="H9" i="6"/>
  <c r="G8" i="6"/>
  <c r="H8" i="6"/>
  <c r="G7" i="6"/>
  <c r="H7" i="6"/>
  <c r="G6" i="6"/>
  <c r="H6" i="6"/>
  <c r="G5" i="6"/>
  <c r="H5" i="6"/>
  <c r="G4" i="6"/>
  <c r="H4" i="6"/>
  <c r="G3" i="6"/>
  <c r="H3" i="6"/>
  <c r="G2" i="6"/>
  <c r="H2" i="6"/>
  <c r="G38" i="7"/>
  <c r="G39" i="7"/>
  <c r="G40" i="7"/>
  <c r="G32" i="7"/>
  <c r="G33" i="7"/>
  <c r="G34" i="7"/>
  <c r="G35" i="7"/>
  <c r="G36" i="7"/>
  <c r="G37" i="7"/>
  <c r="F32" i="7"/>
  <c r="F33" i="7"/>
  <c r="F34" i="7"/>
  <c r="F35" i="7"/>
  <c r="F36" i="7"/>
  <c r="F37" i="7"/>
  <c r="F38" i="7"/>
  <c r="F39" i="7"/>
  <c r="F40" i="7"/>
  <c r="F31" i="7"/>
  <c r="G31" i="7"/>
  <c r="F30" i="7"/>
  <c r="G30" i="7"/>
  <c r="F29" i="7"/>
  <c r="G29" i="7"/>
  <c r="F28" i="7"/>
  <c r="G28" i="7"/>
  <c r="F27" i="7"/>
  <c r="G27" i="7"/>
  <c r="F26" i="7"/>
  <c r="G26" i="7"/>
  <c r="F25" i="7"/>
  <c r="G25" i="7"/>
  <c r="F24" i="7"/>
  <c r="G24" i="7"/>
  <c r="F23" i="7"/>
  <c r="G23" i="7"/>
  <c r="F22" i="7"/>
  <c r="G22" i="7"/>
  <c r="F21" i="7"/>
  <c r="G21" i="7"/>
  <c r="F20" i="7"/>
  <c r="G20" i="7"/>
  <c r="F19" i="7"/>
  <c r="G19" i="7"/>
  <c r="F18" i="7"/>
  <c r="G18" i="7"/>
  <c r="F17" i="7"/>
  <c r="G17" i="7"/>
  <c r="F16" i="7"/>
  <c r="G16" i="7"/>
  <c r="F15" i="7"/>
  <c r="G15" i="7"/>
  <c r="F14" i="7"/>
  <c r="G14" i="7"/>
  <c r="F13" i="7"/>
  <c r="G13" i="7"/>
  <c r="F12" i="7"/>
  <c r="G12" i="7"/>
  <c r="F11" i="7"/>
  <c r="G11" i="7"/>
  <c r="F10" i="7"/>
  <c r="G10" i="7"/>
  <c r="F9" i="7"/>
  <c r="G9" i="7"/>
  <c r="F8" i="7"/>
  <c r="G8" i="7"/>
  <c r="F7" i="7"/>
  <c r="G7" i="7"/>
  <c r="F6" i="7"/>
  <c r="G6" i="7"/>
  <c r="F5" i="7"/>
  <c r="G5" i="7"/>
  <c r="F4" i="7"/>
  <c r="G4" i="7"/>
  <c r="F3" i="7"/>
  <c r="G3" i="7"/>
  <c r="F2" i="7"/>
  <c r="G2" i="7"/>
  <c r="H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2" i="5"/>
  <c r="G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2" i="5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G5" i="14"/>
  <c r="G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G58" i="14"/>
  <c r="G59" i="14"/>
  <c r="G60" i="14"/>
  <c r="G61" i="14"/>
  <c r="G62" i="14"/>
  <c r="G63" i="14"/>
  <c r="F5" i="14"/>
  <c r="F6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E5" i="14"/>
  <c r="E6" i="14"/>
  <c r="E7" i="14"/>
  <c r="E8" i="14"/>
  <c r="E9" i="14"/>
  <c r="E10" i="14"/>
  <c r="E11" i="14"/>
  <c r="E12" i="14"/>
  <c r="E13" i="14"/>
  <c r="E14" i="14"/>
  <c r="E15" i="14"/>
  <c r="E16" i="14"/>
  <c r="E17" i="14"/>
  <c r="E18" i="14"/>
  <c r="E19" i="14"/>
  <c r="E20" i="14"/>
  <c r="E21" i="14"/>
  <c r="E22" i="14"/>
  <c r="E23" i="14"/>
  <c r="E24" i="14"/>
  <c r="E25" i="14"/>
  <c r="E26" i="14"/>
  <c r="E27" i="14"/>
  <c r="E28" i="14"/>
  <c r="E29" i="14"/>
  <c r="E30" i="14"/>
  <c r="E31" i="14"/>
  <c r="E32" i="14"/>
  <c r="E33" i="14"/>
  <c r="E34" i="14"/>
  <c r="E35" i="14"/>
  <c r="E36" i="14"/>
  <c r="E37" i="14"/>
  <c r="E38" i="14"/>
  <c r="E39" i="14"/>
  <c r="E40" i="14"/>
  <c r="E41" i="14"/>
  <c r="E42" i="14"/>
  <c r="D5" i="14"/>
  <c r="D6" i="14"/>
  <c r="D7" i="14"/>
  <c r="D8" i="14"/>
  <c r="D9" i="14"/>
  <c r="D10" i="14"/>
  <c r="D11" i="14"/>
  <c r="D12" i="14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D29" i="14"/>
  <c r="D30" i="14"/>
  <c r="D31" i="14"/>
  <c r="D32" i="14"/>
  <c r="D33" i="14"/>
  <c r="D34" i="14"/>
  <c r="D35" i="14"/>
  <c r="D36" i="14"/>
  <c r="D37" i="14"/>
  <c r="D38" i="14"/>
  <c r="D39" i="14"/>
  <c r="D40" i="14"/>
  <c r="D41" i="14"/>
  <c r="D42" i="14"/>
  <c r="D43" i="14"/>
  <c r="D44" i="14"/>
  <c r="D45" i="14"/>
  <c r="D46" i="14"/>
  <c r="D47" i="14"/>
  <c r="D48" i="14"/>
  <c r="D49" i="14"/>
  <c r="D50" i="14"/>
  <c r="D51" i="14"/>
  <c r="D52" i="14"/>
  <c r="D53" i="14"/>
  <c r="D54" i="14"/>
  <c r="D55" i="14"/>
  <c r="D56" i="14"/>
  <c r="D57" i="14"/>
  <c r="D58" i="14"/>
  <c r="D59" i="14"/>
  <c r="D60" i="14"/>
  <c r="D61" i="14"/>
  <c r="D62" i="14"/>
  <c r="D63" i="14"/>
  <c r="C5" i="14"/>
  <c r="C6" i="14"/>
  <c r="C7" i="14"/>
  <c r="C8" i="14"/>
  <c r="C9" i="14"/>
  <c r="C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C46" i="14"/>
  <c r="C47" i="14"/>
  <c r="C48" i="14"/>
  <c r="C49" i="14"/>
  <c r="C50" i="14"/>
  <c r="C51" i="14"/>
  <c r="C52" i="14"/>
  <c r="C53" i="14"/>
  <c r="C54" i="14"/>
  <c r="C55" i="14"/>
  <c r="C56" i="14"/>
  <c r="C57" i="14"/>
  <c r="C58" i="14"/>
  <c r="C59" i="14"/>
  <c r="C60" i="14"/>
  <c r="C61" i="14"/>
  <c r="C62" i="14"/>
  <c r="C63" i="14"/>
  <c r="B5" i="14"/>
  <c r="B6" i="14"/>
  <c r="B7" i="14"/>
  <c r="B8" i="14"/>
  <c r="B9" i="14"/>
  <c r="B10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A5" i="14"/>
  <c r="A6" i="14"/>
  <c r="A7" i="14"/>
  <c r="A8" i="14"/>
  <c r="A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29" i="14"/>
  <c r="A30" i="14"/>
  <c r="A31" i="14"/>
  <c r="A32" i="14"/>
  <c r="A33" i="14"/>
  <c r="H4" i="14"/>
  <c r="G4" i="14"/>
  <c r="F4" i="14"/>
  <c r="E4" i="14"/>
  <c r="D4" i="14"/>
  <c r="C4" i="14"/>
  <c r="B4" i="14"/>
  <c r="A4" i="14"/>
  <c r="E54" i="10"/>
  <c r="E53" i="10"/>
  <c r="F54" i="10"/>
  <c r="E55" i="10"/>
  <c r="F55" i="10"/>
  <c r="E56" i="10"/>
  <c r="F56" i="10"/>
  <c r="E57" i="10"/>
  <c r="F57" i="10"/>
  <c r="E58" i="10"/>
  <c r="F58" i="10"/>
  <c r="E59" i="10"/>
  <c r="F59" i="10"/>
  <c r="E60" i="10"/>
  <c r="F60" i="10"/>
  <c r="E61" i="10"/>
  <c r="F61" i="10"/>
  <c r="A54" i="10"/>
  <c r="A55" i="10"/>
  <c r="A56" i="10"/>
  <c r="A57" i="10"/>
  <c r="A58" i="10"/>
  <c r="A59" i="10"/>
  <c r="A60" i="10"/>
  <c r="A61" i="10"/>
  <c r="E52" i="10"/>
  <c r="F53" i="10"/>
  <c r="A53" i="10"/>
  <c r="E51" i="10"/>
  <c r="F52" i="10"/>
  <c r="A52" i="10"/>
  <c r="E50" i="10"/>
  <c r="F51" i="10"/>
  <c r="A51" i="10"/>
  <c r="E49" i="10"/>
  <c r="F50" i="10"/>
  <c r="A50" i="10"/>
  <c r="E48" i="10"/>
  <c r="F49" i="10"/>
  <c r="A49" i="10"/>
  <c r="E47" i="10"/>
  <c r="F48" i="10"/>
  <c r="A48" i="10"/>
  <c r="E46" i="10"/>
  <c r="F47" i="10"/>
  <c r="A47" i="10"/>
  <c r="E45" i="10"/>
  <c r="F46" i="10"/>
  <c r="A46" i="10"/>
  <c r="E44" i="10"/>
  <c r="F45" i="10"/>
  <c r="A45" i="10"/>
  <c r="E43" i="10"/>
  <c r="F44" i="10"/>
  <c r="A44" i="10"/>
  <c r="E42" i="10"/>
  <c r="F43" i="10"/>
  <c r="A43" i="10"/>
  <c r="E41" i="10"/>
  <c r="F42" i="10"/>
  <c r="A42" i="10"/>
  <c r="E40" i="10"/>
  <c r="F41" i="10"/>
  <c r="A41" i="10"/>
  <c r="E39" i="10"/>
  <c r="F40" i="10"/>
  <c r="A40" i="10"/>
  <c r="E38" i="10"/>
  <c r="F39" i="10"/>
  <c r="A39" i="10"/>
  <c r="E37" i="10"/>
  <c r="F38" i="10"/>
  <c r="A38" i="10"/>
  <c r="E36" i="10"/>
  <c r="F37" i="10"/>
  <c r="A37" i="10"/>
  <c r="E35" i="10"/>
  <c r="F36" i="10"/>
  <c r="A36" i="10"/>
  <c r="E34" i="10"/>
  <c r="F35" i="10"/>
  <c r="A35" i="10"/>
  <c r="E33" i="10"/>
  <c r="F34" i="10"/>
  <c r="A34" i="10"/>
  <c r="E32" i="10"/>
  <c r="F33" i="10"/>
  <c r="A33" i="10"/>
  <c r="E31" i="10"/>
  <c r="F32" i="10"/>
  <c r="A32" i="10"/>
  <c r="E30" i="10"/>
  <c r="F31" i="10"/>
  <c r="A31" i="10"/>
  <c r="E29" i="10"/>
  <c r="F30" i="10"/>
  <c r="A30" i="10"/>
  <c r="E28" i="10"/>
  <c r="F29" i="10"/>
  <c r="A29" i="10"/>
  <c r="E27" i="10"/>
  <c r="F28" i="10"/>
  <c r="A28" i="10"/>
  <c r="E26" i="10"/>
  <c r="F27" i="10"/>
  <c r="A27" i="10"/>
  <c r="E25" i="10"/>
  <c r="F26" i="10"/>
  <c r="A26" i="10"/>
  <c r="E24" i="10"/>
  <c r="F25" i="10"/>
  <c r="A25" i="10"/>
  <c r="E23" i="10"/>
  <c r="F24" i="10"/>
  <c r="A24" i="10"/>
  <c r="E22" i="10"/>
  <c r="F23" i="10"/>
  <c r="A23" i="10"/>
  <c r="E21" i="10"/>
  <c r="F22" i="10"/>
  <c r="A22" i="10"/>
  <c r="E20" i="10"/>
  <c r="F21" i="10"/>
  <c r="A21" i="10"/>
  <c r="E19" i="10"/>
  <c r="F20" i="10"/>
  <c r="A20" i="10"/>
  <c r="E18" i="10"/>
  <c r="F19" i="10"/>
  <c r="A19" i="10"/>
  <c r="E17" i="10"/>
  <c r="F18" i="10"/>
  <c r="A18" i="10"/>
  <c r="E16" i="10"/>
  <c r="F17" i="10"/>
  <c r="A17" i="10"/>
  <c r="E15" i="10"/>
  <c r="F16" i="10"/>
  <c r="A16" i="10"/>
  <c r="E14" i="10"/>
  <c r="F15" i="10"/>
  <c r="A15" i="10"/>
  <c r="E13" i="10"/>
  <c r="F14" i="10"/>
  <c r="A14" i="10"/>
  <c r="E12" i="10"/>
  <c r="F13" i="10"/>
  <c r="A13" i="10"/>
  <c r="E11" i="10"/>
  <c r="F12" i="10"/>
  <c r="A12" i="10"/>
  <c r="E10" i="10"/>
  <c r="F11" i="10"/>
  <c r="A11" i="10"/>
  <c r="E9" i="10"/>
  <c r="F10" i="10"/>
  <c r="A10" i="10"/>
  <c r="E8" i="10"/>
  <c r="F9" i="10"/>
  <c r="A9" i="10"/>
  <c r="E7" i="10"/>
  <c r="F8" i="10"/>
  <c r="A8" i="10"/>
  <c r="E6" i="10"/>
  <c r="F7" i="10"/>
  <c r="A7" i="10"/>
  <c r="E5" i="10"/>
  <c r="F6" i="10"/>
  <c r="A6" i="10"/>
  <c r="E4" i="10"/>
  <c r="F5" i="10"/>
  <c r="A5" i="10"/>
  <c r="E3" i="10"/>
  <c r="F4" i="10"/>
  <c r="A4" i="10"/>
  <c r="F3" i="10"/>
  <c r="A3" i="10"/>
  <c r="E2" i="10"/>
  <c r="F2" i="10"/>
  <c r="E31" i="5"/>
  <c r="D2" i="7"/>
  <c r="D40" i="7"/>
  <c r="D39" i="7"/>
  <c r="E40" i="7"/>
  <c r="D38" i="7"/>
  <c r="E39" i="7"/>
  <c r="D37" i="7"/>
  <c r="E38" i="7"/>
  <c r="D36" i="7"/>
  <c r="E37" i="7"/>
  <c r="D35" i="7"/>
  <c r="E36" i="7"/>
  <c r="D34" i="7"/>
  <c r="E35" i="7"/>
  <c r="D33" i="7"/>
  <c r="E34" i="7"/>
  <c r="D32" i="7"/>
  <c r="E33" i="7"/>
  <c r="D31" i="7"/>
  <c r="E32" i="7"/>
  <c r="D30" i="7"/>
  <c r="E31" i="7"/>
  <c r="D29" i="7"/>
  <c r="E30" i="7"/>
  <c r="D28" i="7"/>
  <c r="E29" i="7"/>
  <c r="D27" i="7"/>
  <c r="E28" i="7"/>
  <c r="D26" i="7"/>
  <c r="E27" i="7"/>
  <c r="D25" i="7"/>
  <c r="E26" i="7"/>
  <c r="D24" i="7"/>
  <c r="E25" i="7"/>
  <c r="D23" i="7"/>
  <c r="E24" i="7"/>
  <c r="D22" i="7"/>
  <c r="E23" i="7"/>
  <c r="D21" i="7"/>
  <c r="E22" i="7"/>
  <c r="D20" i="7"/>
  <c r="E21" i="7"/>
  <c r="D19" i="7"/>
  <c r="E20" i="7"/>
  <c r="D18" i="7"/>
  <c r="E19" i="7"/>
  <c r="D17" i="7"/>
  <c r="E18" i="7"/>
  <c r="D16" i="7"/>
  <c r="E17" i="7"/>
  <c r="D15" i="7"/>
  <c r="E16" i="7"/>
  <c r="D14" i="7"/>
  <c r="E15" i="7"/>
  <c r="D13" i="7"/>
  <c r="E14" i="7"/>
  <c r="D12" i="7"/>
  <c r="E13" i="7"/>
  <c r="D11" i="7"/>
  <c r="E12" i="7"/>
  <c r="D10" i="7"/>
  <c r="E11" i="7"/>
  <c r="D9" i="7"/>
  <c r="E10" i="7"/>
  <c r="D8" i="7"/>
  <c r="E9" i="7"/>
  <c r="D7" i="7"/>
  <c r="E8" i="7"/>
  <c r="D6" i="7"/>
  <c r="E7" i="7"/>
  <c r="D5" i="7"/>
  <c r="E6" i="7"/>
  <c r="D4" i="7"/>
  <c r="E5" i="7"/>
  <c r="D3" i="7"/>
  <c r="E4" i="7"/>
  <c r="E3" i="7"/>
  <c r="E2" i="7"/>
  <c r="E44" i="6"/>
  <c r="E43" i="6"/>
  <c r="F44" i="6"/>
  <c r="E45" i="6"/>
  <c r="F45" i="6"/>
  <c r="E46" i="6"/>
  <c r="F46" i="6"/>
  <c r="E47" i="6"/>
  <c r="F47" i="6"/>
  <c r="E48" i="6"/>
  <c r="F48" i="6"/>
  <c r="E49" i="6"/>
  <c r="F49" i="6"/>
  <c r="E50" i="6"/>
  <c r="F50" i="6"/>
  <c r="E51" i="6"/>
  <c r="F51" i="6"/>
  <c r="E52" i="6"/>
  <c r="F52" i="6"/>
  <c r="E53" i="6"/>
  <c r="F53" i="6"/>
  <c r="E54" i="6"/>
  <c r="F54" i="6"/>
  <c r="E55" i="6"/>
  <c r="F55" i="6"/>
  <c r="E56" i="6"/>
  <c r="F56" i="6"/>
  <c r="E57" i="6"/>
  <c r="F57" i="6"/>
  <c r="E58" i="6"/>
  <c r="F58" i="6"/>
  <c r="E59" i="6"/>
  <c r="F59" i="6"/>
  <c r="E60" i="6"/>
  <c r="F60" i="6"/>
  <c r="E61" i="6"/>
  <c r="F61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35" i="6"/>
  <c r="E35" i="6"/>
  <c r="E34" i="6"/>
  <c r="F35" i="6"/>
  <c r="B36" i="6"/>
  <c r="E36" i="6"/>
  <c r="F36" i="6"/>
  <c r="B37" i="6"/>
  <c r="E37" i="6"/>
  <c r="F37" i="6"/>
  <c r="B38" i="6"/>
  <c r="E38" i="6"/>
  <c r="F38" i="6"/>
  <c r="B39" i="6"/>
  <c r="E39" i="6"/>
  <c r="F39" i="6"/>
  <c r="B40" i="6"/>
  <c r="E40" i="6"/>
  <c r="F40" i="6"/>
  <c r="B41" i="6"/>
  <c r="E41" i="6"/>
  <c r="F41" i="6"/>
  <c r="B42" i="6"/>
  <c r="E42" i="6"/>
  <c r="F42" i="6"/>
  <c r="B43" i="6"/>
  <c r="F43" i="6"/>
  <c r="B32" i="6"/>
  <c r="E32" i="6"/>
  <c r="E31" i="6"/>
  <c r="F32" i="6"/>
  <c r="B33" i="6"/>
  <c r="E33" i="6"/>
  <c r="F33" i="6"/>
  <c r="B34" i="6"/>
  <c r="F34" i="6"/>
  <c r="E30" i="6"/>
  <c r="F31" i="6"/>
  <c r="B31" i="6"/>
  <c r="E29" i="6"/>
  <c r="F30" i="6"/>
  <c r="B30" i="6"/>
  <c r="E28" i="6"/>
  <c r="F29" i="6"/>
  <c r="B29" i="6"/>
  <c r="E27" i="6"/>
  <c r="F28" i="6"/>
  <c r="B28" i="6"/>
  <c r="E26" i="6"/>
  <c r="F27" i="6"/>
  <c r="B27" i="6"/>
  <c r="E25" i="6"/>
  <c r="F26" i="6"/>
  <c r="B26" i="6"/>
  <c r="E24" i="6"/>
  <c r="F25" i="6"/>
  <c r="B25" i="6"/>
  <c r="E23" i="6"/>
  <c r="F24" i="6"/>
  <c r="B24" i="6"/>
  <c r="E22" i="6"/>
  <c r="F23" i="6"/>
  <c r="B23" i="6"/>
  <c r="E21" i="6"/>
  <c r="F22" i="6"/>
  <c r="B22" i="6"/>
  <c r="E20" i="6"/>
  <c r="F21" i="6"/>
  <c r="B21" i="6"/>
  <c r="E19" i="6"/>
  <c r="F20" i="6"/>
  <c r="B20" i="6"/>
  <c r="E18" i="6"/>
  <c r="F19" i="6"/>
  <c r="B19" i="6"/>
  <c r="E17" i="6"/>
  <c r="F18" i="6"/>
  <c r="B18" i="6"/>
  <c r="E16" i="6"/>
  <c r="F17" i="6"/>
  <c r="B17" i="6"/>
  <c r="E15" i="6"/>
  <c r="F16" i="6"/>
  <c r="B16" i="6"/>
  <c r="E14" i="6"/>
  <c r="F15" i="6"/>
  <c r="B15" i="6"/>
  <c r="E13" i="6"/>
  <c r="F14" i="6"/>
  <c r="B14" i="6"/>
  <c r="E12" i="6"/>
  <c r="F13" i="6"/>
  <c r="B13" i="6"/>
  <c r="E11" i="6"/>
  <c r="F12" i="6"/>
  <c r="B12" i="6"/>
  <c r="E10" i="6"/>
  <c r="F11" i="6"/>
  <c r="B11" i="6"/>
  <c r="E9" i="6"/>
  <c r="F10" i="6"/>
  <c r="B10" i="6"/>
  <c r="E8" i="6"/>
  <c r="F9" i="6"/>
  <c r="B9" i="6"/>
  <c r="E7" i="6"/>
  <c r="F8" i="6"/>
  <c r="B8" i="6"/>
  <c r="E6" i="6"/>
  <c r="F7" i="6"/>
  <c r="B7" i="6"/>
  <c r="E5" i="6"/>
  <c r="F6" i="6"/>
  <c r="B6" i="6"/>
  <c r="E4" i="6"/>
  <c r="F5" i="6"/>
  <c r="B5" i="6"/>
  <c r="E3" i="6"/>
  <c r="F4" i="6"/>
  <c r="B4" i="6"/>
  <c r="F3" i="6"/>
  <c r="B3" i="6"/>
  <c r="E2" i="6"/>
  <c r="F2" i="6"/>
  <c r="B2" i="6"/>
  <c r="E4" i="5"/>
  <c r="E3" i="5"/>
  <c r="F4" i="5"/>
  <c r="F3" i="5"/>
  <c r="B3" i="5"/>
  <c r="E30" i="5"/>
  <c r="F31" i="5"/>
  <c r="B31" i="5"/>
  <c r="E29" i="5"/>
  <c r="F30" i="5"/>
  <c r="B30" i="5"/>
  <c r="E28" i="5"/>
  <c r="F29" i="5"/>
  <c r="B29" i="5"/>
  <c r="E27" i="5"/>
  <c r="F28" i="5"/>
  <c r="B28" i="5"/>
  <c r="E26" i="5"/>
  <c r="F27" i="5"/>
  <c r="B27" i="5"/>
  <c r="E25" i="5"/>
  <c r="F26" i="5"/>
  <c r="B26" i="5"/>
  <c r="E24" i="5"/>
  <c r="F25" i="5"/>
  <c r="B25" i="5"/>
  <c r="E23" i="5"/>
  <c r="F24" i="5"/>
  <c r="B24" i="5"/>
  <c r="E22" i="5"/>
  <c r="F23" i="5"/>
  <c r="B23" i="5"/>
  <c r="E21" i="5"/>
  <c r="F22" i="5"/>
  <c r="B22" i="5"/>
  <c r="E20" i="5"/>
  <c r="F21" i="5"/>
  <c r="B21" i="5"/>
  <c r="E19" i="5"/>
  <c r="F20" i="5"/>
  <c r="B20" i="5"/>
  <c r="E18" i="5"/>
  <c r="F19" i="5"/>
  <c r="B19" i="5"/>
  <c r="E17" i="5"/>
  <c r="F18" i="5"/>
  <c r="B18" i="5"/>
  <c r="E16" i="5"/>
  <c r="F17" i="5"/>
  <c r="B17" i="5"/>
  <c r="E15" i="5"/>
  <c r="F16" i="5"/>
  <c r="B16" i="5"/>
  <c r="E14" i="5"/>
  <c r="F15" i="5"/>
  <c r="B15" i="5"/>
  <c r="E13" i="5"/>
  <c r="F14" i="5"/>
  <c r="B14" i="5"/>
  <c r="E12" i="5"/>
  <c r="F13" i="5"/>
  <c r="B13" i="5"/>
  <c r="E11" i="5"/>
  <c r="F12" i="5"/>
  <c r="B12" i="5"/>
  <c r="E10" i="5"/>
  <c r="F11" i="5"/>
  <c r="B11" i="5"/>
  <c r="E9" i="5"/>
  <c r="F10" i="5"/>
  <c r="B10" i="5"/>
  <c r="E8" i="5"/>
  <c r="F9" i="5"/>
  <c r="B9" i="5"/>
  <c r="E7" i="5"/>
  <c r="F8" i="5"/>
  <c r="B8" i="5"/>
  <c r="E6" i="5"/>
  <c r="F7" i="5"/>
  <c r="B7" i="5"/>
  <c r="E5" i="5"/>
  <c r="F6" i="5"/>
  <c r="B6" i="5"/>
  <c r="F5" i="5"/>
  <c r="B5" i="5"/>
  <c r="B4" i="5"/>
  <c r="E2" i="5"/>
  <c r="F2" i="5"/>
  <c r="B2" i="5"/>
</calcChain>
</file>

<file path=xl/sharedStrings.xml><?xml version="1.0" encoding="utf-8"?>
<sst xmlns="http://schemas.openxmlformats.org/spreadsheetml/2006/main" count="123" uniqueCount="37">
  <si>
    <t>Δ</t>
  </si>
  <si>
    <t>Conversion (%)</t>
  </si>
  <si>
    <t>Time (mins)</t>
  </si>
  <si>
    <t>difference</t>
  </si>
  <si>
    <t>Integral 1</t>
  </si>
  <si>
    <t>Time (S)</t>
  </si>
  <si>
    <t>Time (min.)</t>
  </si>
  <si>
    <t>Integral 2</t>
  </si>
  <si>
    <t>KB487:</t>
  </si>
  <si>
    <t>KB489:</t>
  </si>
  <si>
    <t>π</t>
  </si>
  <si>
    <t>Reaction Type</t>
  </si>
  <si>
    <t>Propagating Species</t>
  </si>
  <si>
    <t>Reaction</t>
  </si>
  <si>
    <t>(NMR)</t>
  </si>
  <si>
    <t>Catalyst Loading</t>
  </si>
  <si>
    <t>Concentration</t>
  </si>
  <si>
    <t>Comment</t>
  </si>
  <si>
    <t>AA</t>
  </si>
  <si>
    <t>1 mol %</t>
  </si>
  <si>
    <t>0.1 M</t>
  </si>
  <si>
    <t>Fast initiation, fast closure</t>
  </si>
  <si>
    <t>0.1 mol %</t>
  </si>
  <si>
    <t>PA</t>
  </si>
  <si>
    <t>KB487</t>
  </si>
  <si>
    <t>KB488</t>
  </si>
  <si>
    <t>KB489</t>
  </si>
  <si>
    <t>KB497</t>
  </si>
  <si>
    <t>(KB487)</t>
  </si>
  <si>
    <t>(KB488)</t>
  </si>
  <si>
    <t>(KB489)</t>
  </si>
  <si>
    <t>(KB497)</t>
  </si>
  <si>
    <t>NMR</t>
  </si>
  <si>
    <t xml:space="preserve"> </t>
  </si>
  <si>
    <t>MA</t>
  </si>
  <si>
    <t>[SM]</t>
  </si>
  <si>
    <t>ln[SM]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</si>
</sst>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rgb="FF222222"/>
      <name val="Arial"/>
      <family val="2"/>
    </font>
    <font>
      <sz val="14"/>
      <color theme="1"/>
      <name val="Calibri"/>
      <scheme val="minor"/>
    </font>
    <font>
      <u/>
      <sz val="18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scheme val="minor"/>
    </font>
    <font>
      <b/>
      <sz val="10"/>
      <color rgb="FFFFFFFF"/>
      <name val="Calibri"/>
      <scheme val="minor"/>
    </font>
    <font>
      <b/>
      <u/>
      <sz val="10"/>
      <color rgb="FFFFFFFF"/>
      <name val="Calibri"/>
      <scheme val="minor"/>
    </font>
    <font>
      <b/>
      <sz val="12"/>
      <color rgb="FFFFFFFF"/>
      <name val="Calibri"/>
      <scheme val="minor"/>
    </font>
    <font>
      <sz val="12"/>
      <color rgb="FF000000"/>
      <name val="Calibri"/>
      <family val="2"/>
      <scheme val="minor"/>
    </font>
    <font>
      <b/>
      <sz val="11"/>
      <color theme="1"/>
      <name val="Calibri"/>
      <scheme val="minor"/>
    </font>
    <font>
      <b/>
      <i/>
      <sz val="11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F81BD"/>
        <bgColor rgb="FF4F81BD"/>
      </patternFill>
    </fill>
    <fill>
      <patternFill patternType="solid">
        <fgColor rgb="FFFFFFFF"/>
        <bgColor rgb="FF000000"/>
      </patternFill>
    </fill>
    <fill>
      <patternFill patternType="solid">
        <fgColor rgb="FFB8CCE4"/>
        <bgColor rgb="FFB8CCE4"/>
      </patternFill>
    </fill>
    <fill>
      <patternFill patternType="solid">
        <fgColor rgb="FFDCE6F1"/>
        <bgColor rgb="FFDCE6F1"/>
      </patternFill>
    </fill>
  </fills>
  <borders count="3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rgb="FFFFFFFF"/>
      </bottom>
      <diagonal/>
    </border>
    <border>
      <left/>
      <right style="medium">
        <color auto="1"/>
      </right>
      <top/>
      <bottom style="medium">
        <color rgb="FFFFFFFF"/>
      </bottom>
      <diagonal/>
    </border>
    <border>
      <left style="medium">
        <color auto="1"/>
      </left>
      <right/>
      <top style="medium">
        <color auto="1"/>
      </top>
      <bottom style="medium">
        <color rgb="FFFFFFFF"/>
      </bottom>
      <diagonal/>
    </border>
    <border>
      <left/>
      <right style="medium">
        <color auto="1"/>
      </right>
      <top style="medium">
        <color auto="1"/>
      </top>
      <bottom style="medium">
        <color rgb="FFFFFFF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rgb="FFFFFFFF"/>
      </top>
      <bottom style="thin">
        <color theme="0"/>
      </bottom>
      <diagonal/>
    </border>
    <border>
      <left style="medium">
        <color auto="1"/>
      </left>
      <right/>
      <top style="medium">
        <color rgb="FFFFFFFF"/>
      </top>
      <bottom style="thin">
        <color theme="0"/>
      </bottom>
      <diagonal/>
    </border>
    <border>
      <left style="medium">
        <color auto="1"/>
      </left>
      <right style="medium">
        <color auto="1"/>
      </right>
      <top style="medium">
        <color rgb="FFFFFFFF"/>
      </top>
      <bottom style="medium">
        <color theme="1"/>
      </bottom>
      <diagonal/>
    </border>
    <border>
      <left style="medium">
        <color auto="1"/>
      </left>
      <right/>
      <top style="medium">
        <color rgb="FFFFFFFF"/>
      </top>
      <bottom style="medium">
        <color theme="1"/>
      </bottom>
      <diagonal/>
    </border>
    <border>
      <left/>
      <right style="medium">
        <color auto="1"/>
      </right>
      <top style="medium">
        <color rgb="FFFFFFFF"/>
      </top>
      <bottom style="medium">
        <color theme="1"/>
      </bottom>
      <diagonal/>
    </border>
    <border>
      <left style="medium">
        <color auto="1"/>
      </left>
      <right style="medium">
        <color auto="1"/>
      </right>
      <top style="thin">
        <color theme="0"/>
      </top>
      <bottom style="medium">
        <color theme="1"/>
      </bottom>
      <diagonal/>
    </border>
    <border>
      <left style="medium">
        <color auto="1"/>
      </left>
      <right/>
      <top style="thin">
        <color theme="0"/>
      </top>
      <bottom style="medium">
        <color theme="1"/>
      </bottom>
      <diagonal/>
    </border>
    <border>
      <left/>
      <right style="medium">
        <color auto="1"/>
      </right>
      <top style="thin">
        <color theme="0"/>
      </top>
      <bottom style="medium">
        <color theme="1"/>
      </bottom>
      <diagonal/>
    </border>
    <border>
      <left/>
      <right style="medium">
        <color auto="1"/>
      </right>
      <top style="medium">
        <color rgb="FFFFFFFF"/>
      </top>
      <bottom style="medium">
        <color rgb="FF000000"/>
      </bottom>
      <diagonal/>
    </border>
    <border>
      <left/>
      <right style="medium">
        <color auto="1"/>
      </right>
      <top style="medium">
        <color rgb="FFFFFFFF"/>
      </top>
      <bottom style="thin">
        <color rgb="FFFFFFFF"/>
      </bottom>
      <diagonal/>
    </border>
    <border>
      <left/>
      <right style="medium">
        <color auto="1"/>
      </right>
      <top style="thin">
        <color rgb="FFFFFFFF"/>
      </top>
      <bottom style="medium">
        <color rgb="FF000000"/>
      </bottom>
      <diagonal/>
    </border>
    <border>
      <left/>
      <right style="thin">
        <color rgb="FFFFFFFF"/>
      </right>
      <top/>
      <bottom style="thick">
        <color rgb="FFFFFFFF"/>
      </bottom>
      <diagonal/>
    </border>
    <border>
      <left style="thin">
        <color rgb="FFFFFFFF"/>
      </left>
      <right style="thin">
        <color rgb="FFFFFFFF"/>
      </right>
      <top/>
      <bottom style="thick">
        <color rgb="FFFFFFFF"/>
      </bottom>
      <diagonal/>
    </border>
    <border>
      <left style="thin">
        <color rgb="FFFFFFFF"/>
      </left>
      <right/>
      <top/>
      <bottom style="thick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medium">
        <color auto="1"/>
      </left>
      <right style="medium">
        <color auto="1"/>
      </right>
      <top/>
      <bottom style="medium">
        <color theme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/>
    <xf numFmtId="9" fontId="0" fillId="0" borderId="0" xfId="1" applyFont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2" borderId="0" xfId="0" applyFill="1"/>
    <xf numFmtId="2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2" fontId="0" fillId="0" borderId="0" xfId="0" applyNumberFormat="1"/>
    <xf numFmtId="0" fontId="0" fillId="0" borderId="0" xfId="0" applyFill="1" applyAlignment="1">
      <alignment horizontal="center" vertical="center"/>
    </xf>
    <xf numFmtId="0" fontId="0" fillId="0" borderId="0" xfId="0" applyFill="1"/>
    <xf numFmtId="0" fontId="3" fillId="0" borderId="0" xfId="0" applyFont="1" applyFill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righ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4" borderId="7" xfId="0" applyFont="1" applyFill="1" applyBorder="1" applyAlignment="1">
      <alignment vertical="center" wrapText="1"/>
    </xf>
    <xf numFmtId="0" fontId="8" fillId="4" borderId="8" xfId="0" applyFont="1" applyFill="1" applyBorder="1" applyAlignment="1">
      <alignment vertical="center" wrapText="1"/>
    </xf>
    <xf numFmtId="0" fontId="5" fillId="4" borderId="9" xfId="10" applyFill="1" applyBorder="1" applyAlignment="1">
      <alignment vertical="center" wrapText="1"/>
    </xf>
    <xf numFmtId="0" fontId="5" fillId="4" borderId="10" xfId="10" applyFill="1" applyBorder="1" applyAlignment="1">
      <alignment vertical="center" wrapText="1"/>
    </xf>
    <xf numFmtId="0" fontId="8" fillId="4" borderId="12" xfId="0" applyFont="1" applyFill="1" applyBorder="1" applyAlignment="1">
      <alignment vertical="center" wrapText="1"/>
    </xf>
    <xf numFmtId="0" fontId="5" fillId="4" borderId="13" xfId="10" applyFill="1" applyBorder="1" applyAlignment="1">
      <alignment horizontal="left" vertical="center" wrapText="1"/>
    </xf>
    <xf numFmtId="0" fontId="5" fillId="4" borderId="12" xfId="10" applyFill="1" applyBorder="1" applyAlignment="1">
      <alignment horizontal="left" vertical="center" wrapText="1"/>
    </xf>
    <xf numFmtId="0" fontId="8" fillId="4" borderId="14" xfId="0" applyFont="1" applyFill="1" applyBorder="1" applyAlignment="1">
      <alignment vertical="center" wrapText="1"/>
    </xf>
    <xf numFmtId="0" fontId="5" fillId="4" borderId="15" xfId="10" applyFill="1" applyBorder="1" applyAlignment="1">
      <alignment vertical="center" wrapText="1"/>
    </xf>
    <xf numFmtId="0" fontId="8" fillId="4" borderId="16" xfId="0" applyFont="1" applyFill="1" applyBorder="1" applyAlignment="1">
      <alignment vertical="center" wrapText="1"/>
    </xf>
    <xf numFmtId="0" fontId="8" fillId="4" borderId="17" xfId="0" applyFont="1" applyFill="1" applyBorder="1" applyAlignment="1">
      <alignment vertical="center" wrapText="1"/>
    </xf>
    <xf numFmtId="0" fontId="8" fillId="4" borderId="19" xfId="0" applyFont="1" applyFill="1" applyBorder="1" applyAlignment="1">
      <alignment vertical="center" wrapText="1"/>
    </xf>
    <xf numFmtId="0" fontId="5" fillId="4" borderId="18" xfId="10" applyFill="1" applyBorder="1" applyAlignment="1">
      <alignment vertical="center" wrapText="1"/>
    </xf>
    <xf numFmtId="0" fontId="5" fillId="4" borderId="16" xfId="10" applyFill="1" applyBorder="1" applyAlignment="1">
      <alignment vertical="center" wrapText="1"/>
    </xf>
    <xf numFmtId="0" fontId="5" fillId="4" borderId="19" xfId="10" applyFill="1" applyBorder="1" applyAlignment="1">
      <alignment vertical="center" wrapText="1"/>
    </xf>
    <xf numFmtId="0" fontId="5" fillId="4" borderId="20" xfId="10" applyFill="1" applyBorder="1" applyAlignment="1">
      <alignment vertical="center" wrapText="1"/>
    </xf>
    <xf numFmtId="0" fontId="5" fillId="4" borderId="21" xfId="10" applyFill="1" applyBorder="1" applyAlignment="1">
      <alignment horizontal="left" vertical="center" wrapText="1"/>
    </xf>
    <xf numFmtId="0" fontId="5" fillId="4" borderId="22" xfId="10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9" fontId="0" fillId="0" borderId="0" xfId="0" applyNumberFormat="1"/>
    <xf numFmtId="9" fontId="4" fillId="0" borderId="0" xfId="0" applyNumberFormat="1" applyFont="1" applyAlignment="1">
      <alignment horizontal="center" vertical="center"/>
    </xf>
    <xf numFmtId="9" fontId="0" fillId="0" borderId="0" xfId="1" applyNumberFormat="1" applyFont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/>
    </xf>
    <xf numFmtId="0" fontId="12" fillId="5" borderId="26" xfId="0" applyFont="1" applyFill="1" applyBorder="1"/>
    <xf numFmtId="0" fontId="12" fillId="5" borderId="27" xfId="0" applyFont="1" applyFill="1" applyBorder="1"/>
    <xf numFmtId="0" fontId="12" fillId="5" borderId="27" xfId="0" applyFont="1" applyFill="1" applyBorder="1" applyAlignment="1">
      <alignment horizontal="center" vertical="center" wrapText="1"/>
    </xf>
    <xf numFmtId="0" fontId="12" fillId="5" borderId="27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/>
    </xf>
    <xf numFmtId="0" fontId="12" fillId="6" borderId="26" xfId="0" applyFont="1" applyFill="1" applyBorder="1"/>
    <xf numFmtId="0" fontId="12" fillId="6" borderId="27" xfId="0" applyFont="1" applyFill="1" applyBorder="1"/>
    <xf numFmtId="0" fontId="12" fillId="6" borderId="27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center" vertical="center"/>
    </xf>
    <xf numFmtId="0" fontId="12" fillId="6" borderId="28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Border="1"/>
    <xf numFmtId="0" fontId="0" fillId="2" borderId="0" xfId="0" applyFill="1" applyAlignment="1">
      <alignment horizontal="center" vertical="center"/>
    </xf>
    <xf numFmtId="0" fontId="13" fillId="0" borderId="0" xfId="0" applyFont="1"/>
    <xf numFmtId="0" fontId="14" fillId="0" borderId="0" xfId="0" applyFont="1"/>
    <xf numFmtId="0" fontId="8" fillId="4" borderId="11" xfId="0" applyFont="1" applyFill="1" applyBorder="1" applyAlignment="1">
      <alignment horizontal="center" vertical="center" wrapText="1"/>
    </xf>
    <xf numFmtId="0" fontId="8" fillId="4" borderId="29" xfId="0" applyFont="1" applyFill="1" applyBorder="1" applyAlignment="1">
      <alignment horizontal="center" vertical="center" wrapText="1"/>
    </xf>
    <xf numFmtId="0" fontId="8" fillId="4" borderId="30" xfId="0" applyFont="1" applyFill="1" applyBorder="1" applyAlignment="1">
      <alignment horizontal="center" vertical="center" wrapText="1"/>
    </xf>
    <xf numFmtId="0" fontId="8" fillId="4" borderId="31" xfId="0" applyFont="1" applyFill="1" applyBorder="1" applyAlignment="1">
      <alignment horizontal="center" vertical="center" wrapText="1"/>
    </xf>
  </cellXfs>
  <cellStyles count="13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2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/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theme" Target="theme/theme1.xml"/><Relationship Id="rId13" Type="http://schemas.openxmlformats.org/officeDocument/2006/relationships/styles" Target="styles.xml"/><Relationship Id="rId14" Type="http://schemas.openxmlformats.org/officeDocument/2006/relationships/sharedStrings" Target="sharedStrings.xml"/><Relationship Id="rId1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KB487</c:v>
          </c:tx>
          <c:spPr>
            <a:ln w="47625">
              <a:noFill/>
            </a:ln>
          </c:spPr>
          <c:marker>
            <c:symbol val="square"/>
            <c:size val="5"/>
            <c:spPr>
              <a:noFill/>
              <a:ln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</a:ln>
            </c:spPr>
          </c:marker>
          <c:xVal>
            <c:numRef>
              <c:f>Sheet2!$A$4:$A$33</c:f>
              <c:numCache>
                <c:formatCode>0.00</c:formatCode>
                <c:ptCount val="30"/>
                <c:pt idx="0">
                  <c:v>0.0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  <c:pt idx="13">
                  <c:v>14.0</c:v>
                </c:pt>
                <c:pt idx="14">
                  <c:v>15.0</c:v>
                </c:pt>
                <c:pt idx="15">
                  <c:v>16.0</c:v>
                </c:pt>
                <c:pt idx="16">
                  <c:v>17.0</c:v>
                </c:pt>
                <c:pt idx="17">
                  <c:v>18.0</c:v>
                </c:pt>
                <c:pt idx="18">
                  <c:v>19.0</c:v>
                </c:pt>
                <c:pt idx="19">
                  <c:v>20.0</c:v>
                </c:pt>
                <c:pt idx="20">
                  <c:v>21.0</c:v>
                </c:pt>
                <c:pt idx="21">
                  <c:v>22.0</c:v>
                </c:pt>
                <c:pt idx="22">
                  <c:v>23.0</c:v>
                </c:pt>
                <c:pt idx="23">
                  <c:v>24.0</c:v>
                </c:pt>
                <c:pt idx="24">
                  <c:v>25.0</c:v>
                </c:pt>
                <c:pt idx="25">
                  <c:v>26.0</c:v>
                </c:pt>
                <c:pt idx="26">
                  <c:v>27.0</c:v>
                </c:pt>
                <c:pt idx="27">
                  <c:v>28.0</c:v>
                </c:pt>
                <c:pt idx="28">
                  <c:v>29.0</c:v>
                </c:pt>
                <c:pt idx="29">
                  <c:v>30.0</c:v>
                </c:pt>
              </c:numCache>
            </c:numRef>
          </c:xVal>
          <c:yVal>
            <c:numRef>
              <c:f>Sheet2!$B$4:$B$33</c:f>
              <c:numCache>
                <c:formatCode>0%</c:formatCode>
                <c:ptCount val="30"/>
                <c:pt idx="0">
                  <c:v>0.0</c:v>
                </c:pt>
                <c:pt idx="1">
                  <c:v>0.121621621621622</c:v>
                </c:pt>
                <c:pt idx="2">
                  <c:v>0.232843137254902</c:v>
                </c:pt>
                <c:pt idx="3">
                  <c:v>0.339483394833948</c:v>
                </c:pt>
                <c:pt idx="4">
                  <c:v>0.431372549019608</c:v>
                </c:pt>
                <c:pt idx="5">
                  <c:v>0.509708737864078</c:v>
                </c:pt>
                <c:pt idx="6">
                  <c:v>0.571428571428571</c:v>
                </c:pt>
                <c:pt idx="7">
                  <c:v>0.625441696113074</c:v>
                </c:pt>
                <c:pt idx="8">
                  <c:v>0.667832167832168</c:v>
                </c:pt>
                <c:pt idx="9">
                  <c:v>0.709342560553633</c:v>
                </c:pt>
                <c:pt idx="10">
                  <c:v>0.74914089347079</c:v>
                </c:pt>
                <c:pt idx="11">
                  <c:v>0.780155642023346</c:v>
                </c:pt>
                <c:pt idx="12">
                  <c:v>0.808510638297872</c:v>
                </c:pt>
                <c:pt idx="13">
                  <c:v>0.835016835016835</c:v>
                </c:pt>
                <c:pt idx="14">
                  <c:v>0.857859531772575</c:v>
                </c:pt>
                <c:pt idx="15">
                  <c:v>0.87772397094431</c:v>
                </c:pt>
                <c:pt idx="16">
                  <c:v>0.893054024255788</c:v>
                </c:pt>
                <c:pt idx="17">
                  <c:v>0.909552845528455</c:v>
                </c:pt>
                <c:pt idx="18">
                  <c:v>0.922420480993018</c:v>
                </c:pt>
                <c:pt idx="19">
                  <c:v>0.933508887425938</c:v>
                </c:pt>
                <c:pt idx="20">
                  <c:v>0.942910915934755</c:v>
                </c:pt>
                <c:pt idx="21">
                  <c:v>0.950157397691501</c:v>
                </c:pt>
                <c:pt idx="22">
                  <c:v>0.956293706293706</c:v>
                </c:pt>
                <c:pt idx="23">
                  <c:v>0.96113889957676</c:v>
                </c:pt>
                <c:pt idx="24">
                  <c:v>0.965220385674931</c:v>
                </c:pt>
                <c:pt idx="25">
                  <c:v>0.968163538873995</c:v>
                </c:pt>
                <c:pt idx="26">
                  <c:v>0.970561456752655</c:v>
                </c:pt>
                <c:pt idx="27">
                  <c:v>0.972477064220183</c:v>
                </c:pt>
                <c:pt idx="28">
                  <c:v>0.973412913727618</c:v>
                </c:pt>
                <c:pt idx="29">
                  <c:v>0.974845995893224</c:v>
                </c:pt>
              </c:numCache>
            </c:numRef>
          </c:yVal>
          <c:smooth val="0"/>
        </c:ser>
        <c:ser>
          <c:idx val="1"/>
          <c:order val="1"/>
          <c:tx>
            <c:v>KB488</c:v>
          </c:tx>
          <c:spPr>
            <a:ln w="47625"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</a:ln>
            </c:spPr>
          </c:marker>
          <c:xVal>
            <c:numRef>
              <c:f>Sheet2!$C$4:$C$63</c:f>
              <c:numCache>
                <c:formatCode>0.00</c:formatCode>
                <c:ptCount val="60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  <c:pt idx="36">
                  <c:v>0.0</c:v>
                </c:pt>
                <c:pt idx="37">
                  <c:v>0.0</c:v>
                </c:pt>
                <c:pt idx="38">
                  <c:v>0.0</c:v>
                </c:pt>
                <c:pt idx="39">
                  <c:v>0.0</c:v>
                </c:pt>
                <c:pt idx="40">
                  <c:v>0.0</c:v>
                </c:pt>
                <c:pt idx="41">
                  <c:v>0.0</c:v>
                </c:pt>
                <c:pt idx="42">
                  <c:v>0.0</c:v>
                </c:pt>
                <c:pt idx="43">
                  <c:v>0.0</c:v>
                </c:pt>
                <c:pt idx="44">
                  <c:v>0.0</c:v>
                </c:pt>
                <c:pt idx="45">
                  <c:v>0.0</c:v>
                </c:pt>
                <c:pt idx="46">
                  <c:v>0.0</c:v>
                </c:pt>
                <c:pt idx="47">
                  <c:v>0.0</c:v>
                </c:pt>
                <c:pt idx="48">
                  <c:v>0.0</c:v>
                </c:pt>
                <c:pt idx="49">
                  <c:v>0.0</c:v>
                </c:pt>
                <c:pt idx="50">
                  <c:v>0.0</c:v>
                </c:pt>
                <c:pt idx="51">
                  <c:v>0.0</c:v>
                </c:pt>
                <c:pt idx="52">
                  <c:v>0.0</c:v>
                </c:pt>
                <c:pt idx="53">
                  <c:v>0.0</c:v>
                </c:pt>
                <c:pt idx="54">
                  <c:v>0.0</c:v>
                </c:pt>
                <c:pt idx="55">
                  <c:v>0.0</c:v>
                </c:pt>
                <c:pt idx="56">
                  <c:v>0.0</c:v>
                </c:pt>
                <c:pt idx="57">
                  <c:v>0.0</c:v>
                </c:pt>
                <c:pt idx="58">
                  <c:v>0.0</c:v>
                </c:pt>
                <c:pt idx="59">
                  <c:v>0.0</c:v>
                </c:pt>
              </c:numCache>
            </c:numRef>
          </c:xVal>
          <c:yVal>
            <c:numRef>
              <c:f>Sheet2!$D$4:$D$63</c:f>
              <c:numCache>
                <c:formatCode>0%</c:formatCode>
                <c:ptCount val="60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  <c:pt idx="36">
                  <c:v>0.0</c:v>
                </c:pt>
                <c:pt idx="37">
                  <c:v>0.0</c:v>
                </c:pt>
                <c:pt idx="38">
                  <c:v>0.0</c:v>
                </c:pt>
                <c:pt idx="39">
                  <c:v>0.0</c:v>
                </c:pt>
                <c:pt idx="40">
                  <c:v>0.0</c:v>
                </c:pt>
                <c:pt idx="41">
                  <c:v>0.0</c:v>
                </c:pt>
                <c:pt idx="42">
                  <c:v>0.0</c:v>
                </c:pt>
                <c:pt idx="43">
                  <c:v>0.0</c:v>
                </c:pt>
                <c:pt idx="44">
                  <c:v>0.0</c:v>
                </c:pt>
                <c:pt idx="45">
                  <c:v>0.0</c:v>
                </c:pt>
                <c:pt idx="46">
                  <c:v>0.0</c:v>
                </c:pt>
                <c:pt idx="47">
                  <c:v>0.0</c:v>
                </c:pt>
                <c:pt idx="48">
                  <c:v>0.0</c:v>
                </c:pt>
                <c:pt idx="49">
                  <c:v>0.0</c:v>
                </c:pt>
                <c:pt idx="50">
                  <c:v>0.0</c:v>
                </c:pt>
                <c:pt idx="51">
                  <c:v>0.0</c:v>
                </c:pt>
                <c:pt idx="52">
                  <c:v>0.0</c:v>
                </c:pt>
                <c:pt idx="53">
                  <c:v>0.0</c:v>
                </c:pt>
                <c:pt idx="54">
                  <c:v>0.0</c:v>
                </c:pt>
                <c:pt idx="55">
                  <c:v>0.0</c:v>
                </c:pt>
                <c:pt idx="56">
                  <c:v>0.0</c:v>
                </c:pt>
                <c:pt idx="57">
                  <c:v>0.0</c:v>
                </c:pt>
                <c:pt idx="58">
                  <c:v>0.0</c:v>
                </c:pt>
                <c:pt idx="59">
                  <c:v>0.0</c:v>
                </c:pt>
              </c:numCache>
            </c:numRef>
          </c:yVal>
          <c:smooth val="0"/>
        </c:ser>
        <c:ser>
          <c:idx val="2"/>
          <c:order val="2"/>
          <c:tx>
            <c:v>KB489</c:v>
          </c:tx>
          <c:spPr>
            <a:ln w="47625">
              <a:noFill/>
            </a:ln>
          </c:spPr>
          <c:marker>
            <c:symbol val="triangle"/>
            <c:size val="5"/>
            <c:spPr>
              <a:noFill/>
              <a:ln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</a:ln>
            </c:spPr>
          </c:marker>
          <c:xVal>
            <c:numRef>
              <c:f>Sheet2!$E$4:$E$42</c:f>
              <c:numCache>
                <c:formatCode>0.00</c:formatCode>
                <c:ptCount val="39"/>
                <c:pt idx="0">
                  <c:v>2.0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7.0</c:v>
                </c:pt>
                <c:pt idx="6">
                  <c:v>8.0</c:v>
                </c:pt>
                <c:pt idx="7">
                  <c:v>9.0</c:v>
                </c:pt>
                <c:pt idx="8">
                  <c:v>10.0</c:v>
                </c:pt>
                <c:pt idx="9">
                  <c:v>11.0</c:v>
                </c:pt>
                <c:pt idx="10">
                  <c:v>12.0</c:v>
                </c:pt>
                <c:pt idx="11">
                  <c:v>13.0</c:v>
                </c:pt>
                <c:pt idx="12">
                  <c:v>14.0</c:v>
                </c:pt>
                <c:pt idx="13">
                  <c:v>15.0</c:v>
                </c:pt>
                <c:pt idx="14">
                  <c:v>16.0</c:v>
                </c:pt>
                <c:pt idx="15">
                  <c:v>17.0</c:v>
                </c:pt>
                <c:pt idx="16">
                  <c:v>18.0</c:v>
                </c:pt>
                <c:pt idx="17">
                  <c:v>19.0</c:v>
                </c:pt>
                <c:pt idx="18">
                  <c:v>20.0</c:v>
                </c:pt>
                <c:pt idx="19">
                  <c:v>21.0</c:v>
                </c:pt>
                <c:pt idx="20">
                  <c:v>22.0</c:v>
                </c:pt>
                <c:pt idx="21">
                  <c:v>23.0</c:v>
                </c:pt>
                <c:pt idx="22">
                  <c:v>24.0</c:v>
                </c:pt>
                <c:pt idx="23">
                  <c:v>25.0</c:v>
                </c:pt>
                <c:pt idx="24">
                  <c:v>26.0</c:v>
                </c:pt>
                <c:pt idx="25">
                  <c:v>27.0</c:v>
                </c:pt>
                <c:pt idx="26">
                  <c:v>28.0</c:v>
                </c:pt>
                <c:pt idx="27">
                  <c:v>29.0</c:v>
                </c:pt>
                <c:pt idx="28">
                  <c:v>30.0</c:v>
                </c:pt>
                <c:pt idx="29">
                  <c:v>31.0</c:v>
                </c:pt>
                <c:pt idx="30">
                  <c:v>32.0</c:v>
                </c:pt>
                <c:pt idx="31">
                  <c:v>33.0</c:v>
                </c:pt>
                <c:pt idx="32">
                  <c:v>34.0</c:v>
                </c:pt>
                <c:pt idx="33">
                  <c:v>35.0</c:v>
                </c:pt>
                <c:pt idx="34">
                  <c:v>36.0</c:v>
                </c:pt>
                <c:pt idx="35">
                  <c:v>37.0</c:v>
                </c:pt>
                <c:pt idx="36">
                  <c:v>38.0</c:v>
                </c:pt>
                <c:pt idx="37">
                  <c:v>39.0</c:v>
                </c:pt>
                <c:pt idx="38">
                  <c:v>40.0</c:v>
                </c:pt>
              </c:numCache>
            </c:numRef>
          </c:xVal>
          <c:yVal>
            <c:numRef>
              <c:f>Sheet2!$F$4:$F$42</c:f>
              <c:numCache>
                <c:formatCode>0%</c:formatCode>
                <c:ptCount val="39"/>
                <c:pt idx="0">
                  <c:v>0.0395841663334666</c:v>
                </c:pt>
                <c:pt idx="1">
                  <c:v>0.156666666666667</c:v>
                </c:pt>
                <c:pt idx="2">
                  <c:v>0.296666666666667</c:v>
                </c:pt>
                <c:pt idx="3">
                  <c:v>0.445</c:v>
                </c:pt>
                <c:pt idx="4">
                  <c:v>0.58</c:v>
                </c:pt>
                <c:pt idx="5">
                  <c:v>0.67</c:v>
                </c:pt>
                <c:pt idx="6">
                  <c:v>0.7375</c:v>
                </c:pt>
                <c:pt idx="7">
                  <c:v>0.788</c:v>
                </c:pt>
                <c:pt idx="8">
                  <c:v>0.823333333333333</c:v>
                </c:pt>
                <c:pt idx="9">
                  <c:v>0.852857142857143</c:v>
                </c:pt>
                <c:pt idx="10">
                  <c:v>0.8725</c:v>
                </c:pt>
                <c:pt idx="11">
                  <c:v>0.89</c:v>
                </c:pt>
                <c:pt idx="12">
                  <c:v>0.904</c:v>
                </c:pt>
                <c:pt idx="13">
                  <c:v>0.915833333333333</c:v>
                </c:pt>
                <c:pt idx="14">
                  <c:v>0.924615384615385</c:v>
                </c:pt>
                <c:pt idx="15">
                  <c:v>0.932</c:v>
                </c:pt>
                <c:pt idx="16">
                  <c:v>0.93875</c:v>
                </c:pt>
                <c:pt idx="17">
                  <c:v>0.945</c:v>
                </c:pt>
                <c:pt idx="18">
                  <c:v>0.949</c:v>
                </c:pt>
                <c:pt idx="19">
                  <c:v>0.953333333333333</c:v>
                </c:pt>
                <c:pt idx="20">
                  <c:v>0.956086956521739</c:v>
                </c:pt>
                <c:pt idx="21">
                  <c:v>0.9596</c:v>
                </c:pt>
                <c:pt idx="22">
                  <c:v>0.961923076923077</c:v>
                </c:pt>
                <c:pt idx="23">
                  <c:v>0.964285714285714</c:v>
                </c:pt>
                <c:pt idx="24">
                  <c:v>0.965862068965517</c:v>
                </c:pt>
                <c:pt idx="25">
                  <c:v>0.96741935483871</c:v>
                </c:pt>
                <c:pt idx="26">
                  <c:v>0.968064516129032</c:v>
                </c:pt>
                <c:pt idx="27">
                  <c:v>0.97</c:v>
                </c:pt>
                <c:pt idx="28">
                  <c:v>0.971428571428571</c:v>
                </c:pt>
                <c:pt idx="29">
                  <c:v>0.972222222222222</c:v>
                </c:pt>
                <c:pt idx="30">
                  <c:v>0.972972972972973</c:v>
                </c:pt>
                <c:pt idx="31">
                  <c:v>0.973684210526316</c:v>
                </c:pt>
                <c:pt idx="32">
                  <c:v>0.974615384615385</c:v>
                </c:pt>
                <c:pt idx="33">
                  <c:v>0.975853658536585</c:v>
                </c:pt>
                <c:pt idx="34">
                  <c:v>0.976428571428571</c:v>
                </c:pt>
                <c:pt idx="35">
                  <c:v>0.976744186046512</c:v>
                </c:pt>
                <c:pt idx="36">
                  <c:v>0.9775</c:v>
                </c:pt>
                <c:pt idx="37">
                  <c:v>0.977277891388321</c:v>
                </c:pt>
                <c:pt idx="38">
                  <c:v>0.977272727272727</c:v>
                </c:pt>
              </c:numCache>
            </c:numRef>
          </c:yVal>
          <c:smooth val="0"/>
        </c:ser>
        <c:ser>
          <c:idx val="3"/>
          <c:order val="3"/>
          <c:tx>
            <c:v>KB497</c:v>
          </c:tx>
          <c:spPr>
            <a:ln w="47625">
              <a:noFill/>
            </a:ln>
          </c:spPr>
          <c:marker>
            <c:symbol val="triangle"/>
            <c:size val="5"/>
            <c:spPr>
              <a:solidFill>
                <a:schemeClr val="tx1"/>
              </a:solidFill>
              <a:ln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</a:ln>
            </c:spPr>
          </c:marker>
          <c:xVal>
            <c:numRef>
              <c:f>Sheet2!$G$4:$G$63</c:f>
              <c:numCache>
                <c:formatCode>0.00</c:formatCode>
                <c:ptCount val="60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  <c:pt idx="36">
                  <c:v>0.0</c:v>
                </c:pt>
                <c:pt idx="37">
                  <c:v>0.0</c:v>
                </c:pt>
                <c:pt idx="38">
                  <c:v>0.0</c:v>
                </c:pt>
                <c:pt idx="39">
                  <c:v>0.0</c:v>
                </c:pt>
                <c:pt idx="40">
                  <c:v>0.0</c:v>
                </c:pt>
                <c:pt idx="41">
                  <c:v>0.0</c:v>
                </c:pt>
                <c:pt idx="42">
                  <c:v>0.0</c:v>
                </c:pt>
                <c:pt idx="43">
                  <c:v>0.0</c:v>
                </c:pt>
                <c:pt idx="44">
                  <c:v>0.0</c:v>
                </c:pt>
                <c:pt idx="45">
                  <c:v>0.0</c:v>
                </c:pt>
                <c:pt idx="46">
                  <c:v>0.0</c:v>
                </c:pt>
                <c:pt idx="47">
                  <c:v>0.0</c:v>
                </c:pt>
                <c:pt idx="48">
                  <c:v>0.0</c:v>
                </c:pt>
                <c:pt idx="49">
                  <c:v>0.0</c:v>
                </c:pt>
                <c:pt idx="50">
                  <c:v>0.0</c:v>
                </c:pt>
                <c:pt idx="51">
                  <c:v>0.0</c:v>
                </c:pt>
                <c:pt idx="52">
                  <c:v>0.0</c:v>
                </c:pt>
                <c:pt idx="53">
                  <c:v>0.0</c:v>
                </c:pt>
                <c:pt idx="54">
                  <c:v>0.0</c:v>
                </c:pt>
                <c:pt idx="55">
                  <c:v>0.0</c:v>
                </c:pt>
                <c:pt idx="56">
                  <c:v>0.0</c:v>
                </c:pt>
                <c:pt idx="57">
                  <c:v>0.0</c:v>
                </c:pt>
                <c:pt idx="58">
                  <c:v>0.0</c:v>
                </c:pt>
                <c:pt idx="59">
                  <c:v>0.0</c:v>
                </c:pt>
              </c:numCache>
            </c:numRef>
          </c:xVal>
          <c:yVal>
            <c:numRef>
              <c:f>Sheet2!$H$4:$H$63</c:f>
              <c:numCache>
                <c:formatCode>0%</c:formatCode>
                <c:ptCount val="60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  <c:pt idx="36">
                  <c:v>0.0</c:v>
                </c:pt>
                <c:pt idx="37">
                  <c:v>0.0</c:v>
                </c:pt>
                <c:pt idx="38">
                  <c:v>0.0</c:v>
                </c:pt>
                <c:pt idx="39">
                  <c:v>0.0</c:v>
                </c:pt>
                <c:pt idx="40">
                  <c:v>0.0</c:v>
                </c:pt>
                <c:pt idx="41">
                  <c:v>0.0</c:v>
                </c:pt>
                <c:pt idx="42">
                  <c:v>0.0</c:v>
                </c:pt>
                <c:pt idx="43">
                  <c:v>0.0</c:v>
                </c:pt>
                <c:pt idx="44">
                  <c:v>0.0</c:v>
                </c:pt>
                <c:pt idx="45">
                  <c:v>0.0</c:v>
                </c:pt>
                <c:pt idx="46">
                  <c:v>0.0</c:v>
                </c:pt>
                <c:pt idx="47">
                  <c:v>0.0</c:v>
                </c:pt>
                <c:pt idx="48">
                  <c:v>0.0</c:v>
                </c:pt>
                <c:pt idx="49">
                  <c:v>0.0</c:v>
                </c:pt>
                <c:pt idx="50">
                  <c:v>0.0</c:v>
                </c:pt>
                <c:pt idx="51">
                  <c:v>0.0</c:v>
                </c:pt>
                <c:pt idx="52">
                  <c:v>0.0</c:v>
                </c:pt>
                <c:pt idx="53">
                  <c:v>0.0</c:v>
                </c:pt>
                <c:pt idx="54">
                  <c:v>0.0</c:v>
                </c:pt>
                <c:pt idx="55">
                  <c:v>0.0</c:v>
                </c:pt>
                <c:pt idx="56">
                  <c:v>0.0</c:v>
                </c:pt>
                <c:pt idx="57">
                  <c:v>0.0</c:v>
                </c:pt>
                <c:pt idx="58">
                  <c:v>0.0</c:v>
                </c:pt>
                <c:pt idx="59">
                  <c:v>0.0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0264304"/>
        <c:axId val="1010268448"/>
      </c:scatterChart>
      <c:valAx>
        <c:axId val="1010264304"/>
        <c:scaling>
          <c:orientation val="minMax"/>
          <c:max val="3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1010268448"/>
        <c:crosses val="autoZero"/>
        <c:crossBetween val="midCat"/>
      </c:valAx>
      <c:valAx>
        <c:axId val="1010268448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1010264304"/>
        <c:crosses val="autoZero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KB489 - 0.5 h. 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KB489</c:v>
          </c:tx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'KB489'!$A$2:$A$61</c:f>
              <c:numCache>
                <c:formatCode>0.00</c:formatCode>
                <c:ptCount val="60"/>
                <c:pt idx="0">
                  <c:v>2.0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7.0</c:v>
                </c:pt>
                <c:pt idx="6">
                  <c:v>8.0</c:v>
                </c:pt>
                <c:pt idx="7">
                  <c:v>9.0</c:v>
                </c:pt>
                <c:pt idx="8">
                  <c:v>10.0</c:v>
                </c:pt>
                <c:pt idx="9">
                  <c:v>11.0</c:v>
                </c:pt>
                <c:pt idx="10">
                  <c:v>12.0</c:v>
                </c:pt>
                <c:pt idx="11">
                  <c:v>13.0</c:v>
                </c:pt>
                <c:pt idx="12">
                  <c:v>14.0</c:v>
                </c:pt>
                <c:pt idx="13">
                  <c:v>15.0</c:v>
                </c:pt>
                <c:pt idx="14">
                  <c:v>16.0</c:v>
                </c:pt>
                <c:pt idx="15">
                  <c:v>17.0</c:v>
                </c:pt>
                <c:pt idx="16">
                  <c:v>18.0</c:v>
                </c:pt>
                <c:pt idx="17">
                  <c:v>19.0</c:v>
                </c:pt>
                <c:pt idx="18">
                  <c:v>20.0</c:v>
                </c:pt>
                <c:pt idx="19">
                  <c:v>21.0</c:v>
                </c:pt>
                <c:pt idx="20">
                  <c:v>22.0</c:v>
                </c:pt>
                <c:pt idx="21">
                  <c:v>23.0</c:v>
                </c:pt>
                <c:pt idx="22">
                  <c:v>24.0</c:v>
                </c:pt>
                <c:pt idx="23">
                  <c:v>25.0</c:v>
                </c:pt>
                <c:pt idx="24">
                  <c:v>26.0</c:v>
                </c:pt>
                <c:pt idx="25">
                  <c:v>27.0</c:v>
                </c:pt>
                <c:pt idx="26">
                  <c:v>28.0</c:v>
                </c:pt>
                <c:pt idx="27">
                  <c:v>29.0</c:v>
                </c:pt>
                <c:pt idx="28">
                  <c:v>30.0</c:v>
                </c:pt>
                <c:pt idx="29">
                  <c:v>31.0</c:v>
                </c:pt>
                <c:pt idx="30">
                  <c:v>32.0</c:v>
                </c:pt>
                <c:pt idx="31">
                  <c:v>33.0</c:v>
                </c:pt>
                <c:pt idx="32">
                  <c:v>34.0</c:v>
                </c:pt>
                <c:pt idx="33">
                  <c:v>35.0</c:v>
                </c:pt>
                <c:pt idx="34">
                  <c:v>36.0</c:v>
                </c:pt>
                <c:pt idx="35">
                  <c:v>37.0</c:v>
                </c:pt>
                <c:pt idx="36">
                  <c:v>38.0</c:v>
                </c:pt>
                <c:pt idx="37">
                  <c:v>39.0</c:v>
                </c:pt>
                <c:pt idx="38">
                  <c:v>40.0</c:v>
                </c:pt>
              </c:numCache>
            </c:numRef>
          </c:xVal>
          <c:yVal>
            <c:numRef>
              <c:f>'KB489'!$D$2:$D$61</c:f>
              <c:numCache>
                <c:formatCode>0%</c:formatCode>
                <c:ptCount val="60"/>
                <c:pt idx="0">
                  <c:v>0.0395841663334666</c:v>
                </c:pt>
                <c:pt idx="1">
                  <c:v>0.156666666666667</c:v>
                </c:pt>
                <c:pt idx="2">
                  <c:v>0.296666666666667</c:v>
                </c:pt>
                <c:pt idx="3">
                  <c:v>0.445</c:v>
                </c:pt>
                <c:pt idx="4">
                  <c:v>0.58</c:v>
                </c:pt>
                <c:pt idx="5">
                  <c:v>0.67</c:v>
                </c:pt>
                <c:pt idx="6">
                  <c:v>0.7375</c:v>
                </c:pt>
                <c:pt idx="7">
                  <c:v>0.788</c:v>
                </c:pt>
                <c:pt idx="8">
                  <c:v>0.823333333333333</c:v>
                </c:pt>
                <c:pt idx="9">
                  <c:v>0.852857142857143</c:v>
                </c:pt>
                <c:pt idx="10">
                  <c:v>0.8725</c:v>
                </c:pt>
                <c:pt idx="11">
                  <c:v>0.89</c:v>
                </c:pt>
                <c:pt idx="12">
                  <c:v>0.904</c:v>
                </c:pt>
                <c:pt idx="13">
                  <c:v>0.915833333333333</c:v>
                </c:pt>
                <c:pt idx="14">
                  <c:v>0.924615384615385</c:v>
                </c:pt>
                <c:pt idx="15">
                  <c:v>0.932</c:v>
                </c:pt>
                <c:pt idx="16">
                  <c:v>0.93875</c:v>
                </c:pt>
                <c:pt idx="17">
                  <c:v>0.945</c:v>
                </c:pt>
                <c:pt idx="18">
                  <c:v>0.949</c:v>
                </c:pt>
                <c:pt idx="19">
                  <c:v>0.953333333333333</c:v>
                </c:pt>
                <c:pt idx="20">
                  <c:v>0.956086956521739</c:v>
                </c:pt>
                <c:pt idx="21">
                  <c:v>0.9596</c:v>
                </c:pt>
                <c:pt idx="22">
                  <c:v>0.961923076923077</c:v>
                </c:pt>
                <c:pt idx="23">
                  <c:v>0.964285714285714</c:v>
                </c:pt>
                <c:pt idx="24">
                  <c:v>0.965862068965517</c:v>
                </c:pt>
                <c:pt idx="25">
                  <c:v>0.96741935483871</c:v>
                </c:pt>
                <c:pt idx="26">
                  <c:v>0.968064516129032</c:v>
                </c:pt>
                <c:pt idx="27">
                  <c:v>0.97</c:v>
                </c:pt>
                <c:pt idx="28">
                  <c:v>0.971428571428571</c:v>
                </c:pt>
                <c:pt idx="29">
                  <c:v>0.972222222222222</c:v>
                </c:pt>
                <c:pt idx="30">
                  <c:v>0.972972972972973</c:v>
                </c:pt>
                <c:pt idx="31">
                  <c:v>0.973684210526316</c:v>
                </c:pt>
                <c:pt idx="32">
                  <c:v>0.974615384615385</c:v>
                </c:pt>
                <c:pt idx="33">
                  <c:v>0.975853658536585</c:v>
                </c:pt>
                <c:pt idx="34">
                  <c:v>0.976428571428571</c:v>
                </c:pt>
                <c:pt idx="35">
                  <c:v>0.976744186046512</c:v>
                </c:pt>
                <c:pt idx="36">
                  <c:v>0.9775</c:v>
                </c:pt>
                <c:pt idx="37">
                  <c:v>0.977277891388321</c:v>
                </c:pt>
                <c:pt idx="38">
                  <c:v>0.977272727272727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4223248"/>
        <c:axId val="974226368"/>
      </c:scatterChart>
      <c:valAx>
        <c:axId val="974223248"/>
        <c:scaling>
          <c:orientation val="minMax"/>
          <c:max val="3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974226368"/>
        <c:crosses val="autoZero"/>
        <c:crossBetween val="midCat"/>
      </c:valAx>
      <c:valAx>
        <c:axId val="974226368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97422324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KB497 - 5 h. </a:t>
            </a:r>
          </a:p>
        </c:rich>
      </c:tx>
      <c:layout>
        <c:manualLayout>
          <c:xMode val="edge"/>
          <c:yMode val="edge"/>
          <c:x val="0.367335184652646"/>
          <c:y val="0.0264221405054535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KB497</c:v>
          </c:tx>
          <c:spPr>
            <a:ln w="47625">
              <a:noFill/>
            </a:ln>
          </c:spPr>
          <c:marker>
            <c:symbol val="x"/>
            <c:size val="4"/>
            <c:spPr>
              <a:ln>
                <a:solidFill>
                  <a:schemeClr val="tx1"/>
                </a:solidFill>
              </a:ln>
            </c:spPr>
          </c:marker>
          <c:xVal>
            <c:numRef>
              <c:f>'KB497'!$B$2:$B$61</c:f>
              <c:numCache>
                <c:formatCode>0.00</c:formatCode>
                <c:ptCount val="60"/>
                <c:pt idx="0">
                  <c:v>3.5</c:v>
                </c:pt>
                <c:pt idx="1">
                  <c:v>8.5</c:v>
                </c:pt>
                <c:pt idx="2">
                  <c:v>13.5</c:v>
                </c:pt>
                <c:pt idx="3">
                  <c:v>18.5</c:v>
                </c:pt>
                <c:pt idx="4">
                  <c:v>23.5</c:v>
                </c:pt>
                <c:pt idx="5">
                  <c:v>28.5</c:v>
                </c:pt>
                <c:pt idx="6">
                  <c:v>33.5</c:v>
                </c:pt>
                <c:pt idx="7">
                  <c:v>38.5</c:v>
                </c:pt>
                <c:pt idx="8">
                  <c:v>43.5</c:v>
                </c:pt>
                <c:pt idx="9">
                  <c:v>48.5</c:v>
                </c:pt>
                <c:pt idx="10">
                  <c:v>53.5</c:v>
                </c:pt>
                <c:pt idx="11">
                  <c:v>58.5</c:v>
                </c:pt>
                <c:pt idx="12">
                  <c:v>63.5</c:v>
                </c:pt>
                <c:pt idx="13">
                  <c:v>68.5</c:v>
                </c:pt>
                <c:pt idx="14">
                  <c:v>73.5</c:v>
                </c:pt>
                <c:pt idx="15">
                  <c:v>78.5</c:v>
                </c:pt>
                <c:pt idx="16">
                  <c:v>83.5</c:v>
                </c:pt>
                <c:pt idx="17">
                  <c:v>88.5</c:v>
                </c:pt>
                <c:pt idx="18">
                  <c:v>93.5</c:v>
                </c:pt>
                <c:pt idx="19">
                  <c:v>98.5</c:v>
                </c:pt>
                <c:pt idx="20">
                  <c:v>103.5</c:v>
                </c:pt>
                <c:pt idx="21">
                  <c:v>108.5</c:v>
                </c:pt>
                <c:pt idx="22">
                  <c:v>113.5</c:v>
                </c:pt>
                <c:pt idx="23">
                  <c:v>118.5</c:v>
                </c:pt>
                <c:pt idx="24">
                  <c:v>123.5</c:v>
                </c:pt>
                <c:pt idx="25">
                  <c:v>128.5</c:v>
                </c:pt>
                <c:pt idx="26">
                  <c:v>133.5</c:v>
                </c:pt>
                <c:pt idx="27">
                  <c:v>138.5</c:v>
                </c:pt>
                <c:pt idx="28">
                  <c:v>143.5</c:v>
                </c:pt>
                <c:pt idx="29">
                  <c:v>148.5</c:v>
                </c:pt>
                <c:pt idx="30">
                  <c:v>153.5</c:v>
                </c:pt>
                <c:pt idx="31">
                  <c:v>158.5</c:v>
                </c:pt>
                <c:pt idx="32">
                  <c:v>163.5</c:v>
                </c:pt>
                <c:pt idx="33">
                  <c:v>168.5</c:v>
                </c:pt>
                <c:pt idx="34">
                  <c:v>173.5</c:v>
                </c:pt>
                <c:pt idx="35">
                  <c:v>178.5</c:v>
                </c:pt>
                <c:pt idx="36">
                  <c:v>183.5</c:v>
                </c:pt>
                <c:pt idx="37">
                  <c:v>188.5</c:v>
                </c:pt>
                <c:pt idx="38">
                  <c:v>193.5</c:v>
                </c:pt>
                <c:pt idx="39">
                  <c:v>198.5</c:v>
                </c:pt>
                <c:pt idx="40">
                  <c:v>203.5</c:v>
                </c:pt>
                <c:pt idx="41">
                  <c:v>208.5</c:v>
                </c:pt>
                <c:pt idx="42">
                  <c:v>213.5</c:v>
                </c:pt>
                <c:pt idx="43">
                  <c:v>218.5</c:v>
                </c:pt>
                <c:pt idx="44">
                  <c:v>223.5</c:v>
                </c:pt>
                <c:pt idx="45">
                  <c:v>228.5</c:v>
                </c:pt>
                <c:pt idx="46">
                  <c:v>233.5</c:v>
                </c:pt>
                <c:pt idx="47">
                  <c:v>238.5</c:v>
                </c:pt>
                <c:pt idx="48">
                  <c:v>243.5</c:v>
                </c:pt>
                <c:pt idx="49">
                  <c:v>248.5</c:v>
                </c:pt>
                <c:pt idx="50">
                  <c:v>253.5</c:v>
                </c:pt>
                <c:pt idx="51">
                  <c:v>258.5</c:v>
                </c:pt>
                <c:pt idx="52">
                  <c:v>263.5</c:v>
                </c:pt>
                <c:pt idx="53">
                  <c:v>268.5</c:v>
                </c:pt>
                <c:pt idx="54">
                  <c:v>273.5</c:v>
                </c:pt>
                <c:pt idx="55">
                  <c:v>278.5</c:v>
                </c:pt>
                <c:pt idx="56">
                  <c:v>283.5</c:v>
                </c:pt>
                <c:pt idx="57">
                  <c:v>288.5</c:v>
                </c:pt>
                <c:pt idx="58">
                  <c:v>293.5</c:v>
                </c:pt>
                <c:pt idx="59">
                  <c:v>298.5</c:v>
                </c:pt>
              </c:numCache>
            </c:numRef>
          </c:xVal>
          <c:yVal>
            <c:numRef>
              <c:f>'KB497'!$E$2:$E$61</c:f>
              <c:numCache>
                <c:formatCode>0%</c:formatCode>
                <c:ptCount val="60"/>
                <c:pt idx="0">
                  <c:v>0.0</c:v>
                </c:pt>
                <c:pt idx="1">
                  <c:v>0.0144285714285714</c:v>
                </c:pt>
                <c:pt idx="2">
                  <c:v>0.0325806451612903</c:v>
                </c:pt>
                <c:pt idx="3">
                  <c:v>0.0881818181818182</c:v>
                </c:pt>
                <c:pt idx="4">
                  <c:v>0.18</c:v>
                </c:pt>
                <c:pt idx="5">
                  <c:v>0.29</c:v>
                </c:pt>
                <c:pt idx="6">
                  <c:v>0.396666666666667</c:v>
                </c:pt>
                <c:pt idx="7">
                  <c:v>0.48</c:v>
                </c:pt>
                <c:pt idx="8">
                  <c:v>0.54</c:v>
                </c:pt>
                <c:pt idx="9">
                  <c:v>0.595</c:v>
                </c:pt>
                <c:pt idx="10">
                  <c:v>0.633333333333333</c:v>
                </c:pt>
                <c:pt idx="11">
                  <c:v>0.663333333333333</c:v>
                </c:pt>
                <c:pt idx="12">
                  <c:v>0.686666666666667</c:v>
                </c:pt>
                <c:pt idx="13">
                  <c:v>0.7125</c:v>
                </c:pt>
                <c:pt idx="14">
                  <c:v>0.73</c:v>
                </c:pt>
                <c:pt idx="15">
                  <c:v>0.745</c:v>
                </c:pt>
                <c:pt idx="16">
                  <c:v>0.76</c:v>
                </c:pt>
                <c:pt idx="17">
                  <c:v>0.77</c:v>
                </c:pt>
                <c:pt idx="18">
                  <c:v>0.778</c:v>
                </c:pt>
                <c:pt idx="19">
                  <c:v>0.786</c:v>
                </c:pt>
                <c:pt idx="20">
                  <c:v>0.796</c:v>
                </c:pt>
                <c:pt idx="21">
                  <c:v>0.802</c:v>
                </c:pt>
                <c:pt idx="22">
                  <c:v>0.806</c:v>
                </c:pt>
                <c:pt idx="23">
                  <c:v>0.812</c:v>
                </c:pt>
                <c:pt idx="24">
                  <c:v>0.818</c:v>
                </c:pt>
                <c:pt idx="25">
                  <c:v>0.82</c:v>
                </c:pt>
                <c:pt idx="26">
                  <c:v>0.825</c:v>
                </c:pt>
                <c:pt idx="27">
                  <c:v>0.826666666666667</c:v>
                </c:pt>
                <c:pt idx="28">
                  <c:v>0.831666666666667</c:v>
                </c:pt>
                <c:pt idx="29">
                  <c:v>0.833333333333333</c:v>
                </c:pt>
                <c:pt idx="30">
                  <c:v>0.836666666666667</c:v>
                </c:pt>
                <c:pt idx="31">
                  <c:v>0.836666666666667</c:v>
                </c:pt>
                <c:pt idx="32">
                  <c:v>0.84</c:v>
                </c:pt>
                <c:pt idx="33">
                  <c:v>0.841666666666667</c:v>
                </c:pt>
                <c:pt idx="34">
                  <c:v>0.843333333333333</c:v>
                </c:pt>
                <c:pt idx="35">
                  <c:v>0.847142857142857</c:v>
                </c:pt>
                <c:pt idx="36">
                  <c:v>0.845</c:v>
                </c:pt>
                <c:pt idx="37">
                  <c:v>0.847142857142857</c:v>
                </c:pt>
                <c:pt idx="38">
                  <c:v>0.85</c:v>
                </c:pt>
                <c:pt idx="39">
                  <c:v>0.848571428571429</c:v>
                </c:pt>
                <c:pt idx="40">
                  <c:v>0.85</c:v>
                </c:pt>
                <c:pt idx="41">
                  <c:v>0.85</c:v>
                </c:pt>
                <c:pt idx="42">
                  <c:v>0.852857142857143</c:v>
                </c:pt>
                <c:pt idx="43">
                  <c:v>0.851428571428571</c:v>
                </c:pt>
                <c:pt idx="44">
                  <c:v>0.851428571428571</c:v>
                </c:pt>
                <c:pt idx="45">
                  <c:v>0.852857142857143</c:v>
                </c:pt>
                <c:pt idx="46">
                  <c:v>0.851428571428571</c:v>
                </c:pt>
                <c:pt idx="47">
                  <c:v>0.851428571428571</c:v>
                </c:pt>
                <c:pt idx="48">
                  <c:v>0.854285714285714</c:v>
                </c:pt>
                <c:pt idx="49">
                  <c:v>0.855714285714286</c:v>
                </c:pt>
                <c:pt idx="50">
                  <c:v>0.855714285714286</c:v>
                </c:pt>
                <c:pt idx="51">
                  <c:v>0.854285714285714</c:v>
                </c:pt>
                <c:pt idx="52">
                  <c:v>0.855714285714286</c:v>
                </c:pt>
                <c:pt idx="53">
                  <c:v>0.855714285714286</c:v>
                </c:pt>
                <c:pt idx="54">
                  <c:v>0.855714285714286</c:v>
                </c:pt>
                <c:pt idx="55">
                  <c:v>0.855714285714286</c:v>
                </c:pt>
                <c:pt idx="56">
                  <c:v>0.855714285714286</c:v>
                </c:pt>
                <c:pt idx="57">
                  <c:v>0.858571428571428</c:v>
                </c:pt>
                <c:pt idx="58">
                  <c:v>0.855714285714286</c:v>
                </c:pt>
                <c:pt idx="59">
                  <c:v>0.857142857142857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4250288"/>
        <c:axId val="974269728"/>
      </c:scatterChart>
      <c:valAx>
        <c:axId val="974250288"/>
        <c:scaling>
          <c:orientation val="minMax"/>
          <c:max val="30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974269728"/>
        <c:crosses val="autoZero"/>
        <c:crossBetween val="midCat"/>
      </c:valAx>
      <c:valAx>
        <c:axId val="974269728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97425028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KB489 - 0.5 h. 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KB489</c:v>
          </c:tx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'KB489'!$A$2:$A$61</c:f>
              <c:numCache>
                <c:formatCode>0.00</c:formatCode>
                <c:ptCount val="60"/>
                <c:pt idx="0">
                  <c:v>2.0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7.0</c:v>
                </c:pt>
                <c:pt idx="6">
                  <c:v>8.0</c:v>
                </c:pt>
                <c:pt idx="7">
                  <c:v>9.0</c:v>
                </c:pt>
                <c:pt idx="8">
                  <c:v>10.0</c:v>
                </c:pt>
                <c:pt idx="9">
                  <c:v>11.0</c:v>
                </c:pt>
                <c:pt idx="10">
                  <c:v>12.0</c:v>
                </c:pt>
                <c:pt idx="11">
                  <c:v>13.0</c:v>
                </c:pt>
                <c:pt idx="12">
                  <c:v>14.0</c:v>
                </c:pt>
                <c:pt idx="13">
                  <c:v>15.0</c:v>
                </c:pt>
                <c:pt idx="14">
                  <c:v>16.0</c:v>
                </c:pt>
                <c:pt idx="15">
                  <c:v>17.0</c:v>
                </c:pt>
                <c:pt idx="16">
                  <c:v>18.0</c:v>
                </c:pt>
                <c:pt idx="17">
                  <c:v>19.0</c:v>
                </c:pt>
                <c:pt idx="18">
                  <c:v>20.0</c:v>
                </c:pt>
                <c:pt idx="19">
                  <c:v>21.0</c:v>
                </c:pt>
                <c:pt idx="20">
                  <c:v>22.0</c:v>
                </c:pt>
                <c:pt idx="21">
                  <c:v>23.0</c:v>
                </c:pt>
                <c:pt idx="22">
                  <c:v>24.0</c:v>
                </c:pt>
                <c:pt idx="23">
                  <c:v>25.0</c:v>
                </c:pt>
                <c:pt idx="24">
                  <c:v>26.0</c:v>
                </c:pt>
                <c:pt idx="25">
                  <c:v>27.0</c:v>
                </c:pt>
                <c:pt idx="26">
                  <c:v>28.0</c:v>
                </c:pt>
                <c:pt idx="27">
                  <c:v>29.0</c:v>
                </c:pt>
                <c:pt idx="28">
                  <c:v>30.0</c:v>
                </c:pt>
                <c:pt idx="29">
                  <c:v>31.0</c:v>
                </c:pt>
                <c:pt idx="30">
                  <c:v>32.0</c:v>
                </c:pt>
                <c:pt idx="31">
                  <c:v>33.0</c:v>
                </c:pt>
                <c:pt idx="32">
                  <c:v>34.0</c:v>
                </c:pt>
                <c:pt idx="33">
                  <c:v>35.0</c:v>
                </c:pt>
                <c:pt idx="34">
                  <c:v>36.0</c:v>
                </c:pt>
                <c:pt idx="35">
                  <c:v>37.0</c:v>
                </c:pt>
                <c:pt idx="36">
                  <c:v>38.0</c:v>
                </c:pt>
                <c:pt idx="37">
                  <c:v>39.0</c:v>
                </c:pt>
                <c:pt idx="38">
                  <c:v>40.0</c:v>
                </c:pt>
              </c:numCache>
            </c:numRef>
          </c:xVal>
          <c:yVal>
            <c:numRef>
              <c:f>'KB489'!$D$2:$D$61</c:f>
              <c:numCache>
                <c:formatCode>0%</c:formatCode>
                <c:ptCount val="60"/>
                <c:pt idx="0">
                  <c:v>0.0395841663334666</c:v>
                </c:pt>
                <c:pt idx="1">
                  <c:v>0.156666666666667</c:v>
                </c:pt>
                <c:pt idx="2">
                  <c:v>0.296666666666667</c:v>
                </c:pt>
                <c:pt idx="3">
                  <c:v>0.445</c:v>
                </c:pt>
                <c:pt idx="4">
                  <c:v>0.58</c:v>
                </c:pt>
                <c:pt idx="5">
                  <c:v>0.67</c:v>
                </c:pt>
                <c:pt idx="6">
                  <c:v>0.7375</c:v>
                </c:pt>
                <c:pt idx="7">
                  <c:v>0.788</c:v>
                </c:pt>
                <c:pt idx="8">
                  <c:v>0.823333333333333</c:v>
                </c:pt>
                <c:pt idx="9">
                  <c:v>0.852857142857143</c:v>
                </c:pt>
                <c:pt idx="10">
                  <c:v>0.8725</c:v>
                </c:pt>
                <c:pt idx="11">
                  <c:v>0.89</c:v>
                </c:pt>
                <c:pt idx="12">
                  <c:v>0.904</c:v>
                </c:pt>
                <c:pt idx="13">
                  <c:v>0.915833333333333</c:v>
                </c:pt>
                <c:pt idx="14">
                  <c:v>0.924615384615385</c:v>
                </c:pt>
                <c:pt idx="15">
                  <c:v>0.932</c:v>
                </c:pt>
                <c:pt idx="16">
                  <c:v>0.93875</c:v>
                </c:pt>
                <c:pt idx="17">
                  <c:v>0.945</c:v>
                </c:pt>
                <c:pt idx="18">
                  <c:v>0.949</c:v>
                </c:pt>
                <c:pt idx="19">
                  <c:v>0.953333333333333</c:v>
                </c:pt>
                <c:pt idx="20">
                  <c:v>0.956086956521739</c:v>
                </c:pt>
                <c:pt idx="21">
                  <c:v>0.9596</c:v>
                </c:pt>
                <c:pt idx="22">
                  <c:v>0.961923076923077</c:v>
                </c:pt>
                <c:pt idx="23">
                  <c:v>0.964285714285714</c:v>
                </c:pt>
                <c:pt idx="24">
                  <c:v>0.965862068965517</c:v>
                </c:pt>
                <c:pt idx="25">
                  <c:v>0.96741935483871</c:v>
                </c:pt>
                <c:pt idx="26">
                  <c:v>0.968064516129032</c:v>
                </c:pt>
                <c:pt idx="27">
                  <c:v>0.97</c:v>
                </c:pt>
                <c:pt idx="28">
                  <c:v>0.971428571428571</c:v>
                </c:pt>
                <c:pt idx="29">
                  <c:v>0.972222222222222</c:v>
                </c:pt>
                <c:pt idx="30">
                  <c:v>0.972972972972973</c:v>
                </c:pt>
                <c:pt idx="31">
                  <c:v>0.973684210526316</c:v>
                </c:pt>
                <c:pt idx="32">
                  <c:v>0.974615384615385</c:v>
                </c:pt>
                <c:pt idx="33">
                  <c:v>0.975853658536585</c:v>
                </c:pt>
                <c:pt idx="34">
                  <c:v>0.976428571428571</c:v>
                </c:pt>
                <c:pt idx="35">
                  <c:v>0.976744186046512</c:v>
                </c:pt>
                <c:pt idx="36">
                  <c:v>0.9775</c:v>
                </c:pt>
                <c:pt idx="37">
                  <c:v>0.977277891388321</c:v>
                </c:pt>
                <c:pt idx="38">
                  <c:v>0.977272727272727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4261952"/>
        <c:axId val="974264656"/>
      </c:scatterChart>
      <c:valAx>
        <c:axId val="974261952"/>
        <c:scaling>
          <c:orientation val="minMax"/>
          <c:max val="3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974264656"/>
        <c:crosses val="autoZero"/>
        <c:crossBetween val="midCat"/>
      </c:valAx>
      <c:valAx>
        <c:axId val="974264656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97426195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KB497 - 4 h. </a:t>
            </a:r>
          </a:p>
        </c:rich>
      </c:tx>
      <c:layout>
        <c:manualLayout>
          <c:xMode val="edge"/>
          <c:yMode val="edge"/>
          <c:x val="0.367335184652646"/>
          <c:y val="0.0264221405054535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KB497</c:v>
          </c:tx>
          <c:spPr>
            <a:ln w="47625">
              <a:noFill/>
            </a:ln>
          </c:spPr>
          <c:marker>
            <c:symbol val="x"/>
            <c:size val="4"/>
            <c:spPr>
              <a:ln>
                <a:solidFill>
                  <a:schemeClr val="tx1"/>
                </a:solidFill>
              </a:ln>
            </c:spPr>
          </c:marker>
          <c:xVal>
            <c:numRef>
              <c:f>'KB497'!$B$2:$B$61</c:f>
              <c:numCache>
                <c:formatCode>0.00</c:formatCode>
                <c:ptCount val="60"/>
                <c:pt idx="0">
                  <c:v>3.5</c:v>
                </c:pt>
                <c:pt idx="1">
                  <c:v>8.5</c:v>
                </c:pt>
                <c:pt idx="2">
                  <c:v>13.5</c:v>
                </c:pt>
                <c:pt idx="3">
                  <c:v>18.5</c:v>
                </c:pt>
                <c:pt idx="4">
                  <c:v>23.5</c:v>
                </c:pt>
                <c:pt idx="5">
                  <c:v>28.5</c:v>
                </c:pt>
                <c:pt idx="6">
                  <c:v>33.5</c:v>
                </c:pt>
                <c:pt idx="7">
                  <c:v>38.5</c:v>
                </c:pt>
                <c:pt idx="8">
                  <c:v>43.5</c:v>
                </c:pt>
                <c:pt idx="9">
                  <c:v>48.5</c:v>
                </c:pt>
                <c:pt idx="10">
                  <c:v>53.5</c:v>
                </c:pt>
                <c:pt idx="11">
                  <c:v>58.5</c:v>
                </c:pt>
                <c:pt idx="12">
                  <c:v>63.5</c:v>
                </c:pt>
                <c:pt idx="13">
                  <c:v>68.5</c:v>
                </c:pt>
                <c:pt idx="14">
                  <c:v>73.5</c:v>
                </c:pt>
                <c:pt idx="15">
                  <c:v>78.5</c:v>
                </c:pt>
                <c:pt idx="16">
                  <c:v>83.5</c:v>
                </c:pt>
                <c:pt idx="17">
                  <c:v>88.5</c:v>
                </c:pt>
                <c:pt idx="18">
                  <c:v>93.5</c:v>
                </c:pt>
                <c:pt idx="19">
                  <c:v>98.5</c:v>
                </c:pt>
                <c:pt idx="20">
                  <c:v>103.5</c:v>
                </c:pt>
                <c:pt idx="21">
                  <c:v>108.5</c:v>
                </c:pt>
                <c:pt idx="22">
                  <c:v>113.5</c:v>
                </c:pt>
                <c:pt idx="23">
                  <c:v>118.5</c:v>
                </c:pt>
                <c:pt idx="24">
                  <c:v>123.5</c:v>
                </c:pt>
                <c:pt idx="25">
                  <c:v>128.5</c:v>
                </c:pt>
                <c:pt idx="26">
                  <c:v>133.5</c:v>
                </c:pt>
                <c:pt idx="27">
                  <c:v>138.5</c:v>
                </c:pt>
                <c:pt idx="28">
                  <c:v>143.5</c:v>
                </c:pt>
                <c:pt idx="29">
                  <c:v>148.5</c:v>
                </c:pt>
                <c:pt idx="30">
                  <c:v>153.5</c:v>
                </c:pt>
                <c:pt idx="31">
                  <c:v>158.5</c:v>
                </c:pt>
                <c:pt idx="32">
                  <c:v>163.5</c:v>
                </c:pt>
                <c:pt idx="33">
                  <c:v>168.5</c:v>
                </c:pt>
                <c:pt idx="34">
                  <c:v>173.5</c:v>
                </c:pt>
                <c:pt idx="35">
                  <c:v>178.5</c:v>
                </c:pt>
                <c:pt idx="36">
                  <c:v>183.5</c:v>
                </c:pt>
                <c:pt idx="37">
                  <c:v>188.5</c:v>
                </c:pt>
                <c:pt idx="38">
                  <c:v>193.5</c:v>
                </c:pt>
                <c:pt idx="39">
                  <c:v>198.5</c:v>
                </c:pt>
                <c:pt idx="40">
                  <c:v>203.5</c:v>
                </c:pt>
                <c:pt idx="41">
                  <c:v>208.5</c:v>
                </c:pt>
                <c:pt idx="42">
                  <c:v>213.5</c:v>
                </c:pt>
                <c:pt idx="43">
                  <c:v>218.5</c:v>
                </c:pt>
                <c:pt idx="44">
                  <c:v>223.5</c:v>
                </c:pt>
                <c:pt idx="45">
                  <c:v>228.5</c:v>
                </c:pt>
                <c:pt idx="46">
                  <c:v>233.5</c:v>
                </c:pt>
                <c:pt idx="47">
                  <c:v>238.5</c:v>
                </c:pt>
                <c:pt idx="48">
                  <c:v>243.5</c:v>
                </c:pt>
                <c:pt idx="49">
                  <c:v>248.5</c:v>
                </c:pt>
                <c:pt idx="50">
                  <c:v>253.5</c:v>
                </c:pt>
                <c:pt idx="51">
                  <c:v>258.5</c:v>
                </c:pt>
                <c:pt idx="52">
                  <c:v>263.5</c:v>
                </c:pt>
                <c:pt idx="53">
                  <c:v>268.5</c:v>
                </c:pt>
                <c:pt idx="54">
                  <c:v>273.5</c:v>
                </c:pt>
                <c:pt idx="55">
                  <c:v>278.5</c:v>
                </c:pt>
                <c:pt idx="56">
                  <c:v>283.5</c:v>
                </c:pt>
                <c:pt idx="57">
                  <c:v>288.5</c:v>
                </c:pt>
                <c:pt idx="58">
                  <c:v>293.5</c:v>
                </c:pt>
                <c:pt idx="59">
                  <c:v>298.5</c:v>
                </c:pt>
              </c:numCache>
            </c:numRef>
          </c:xVal>
          <c:yVal>
            <c:numRef>
              <c:f>'KB497'!$E$2:$E$61</c:f>
              <c:numCache>
                <c:formatCode>0%</c:formatCode>
                <c:ptCount val="60"/>
                <c:pt idx="0">
                  <c:v>0.0</c:v>
                </c:pt>
                <c:pt idx="1">
                  <c:v>0.0144285714285714</c:v>
                </c:pt>
                <c:pt idx="2">
                  <c:v>0.0325806451612903</c:v>
                </c:pt>
                <c:pt idx="3">
                  <c:v>0.0881818181818182</c:v>
                </c:pt>
                <c:pt idx="4">
                  <c:v>0.18</c:v>
                </c:pt>
                <c:pt idx="5">
                  <c:v>0.29</c:v>
                </c:pt>
                <c:pt idx="6">
                  <c:v>0.396666666666667</c:v>
                </c:pt>
                <c:pt idx="7">
                  <c:v>0.48</c:v>
                </c:pt>
                <c:pt idx="8">
                  <c:v>0.54</c:v>
                </c:pt>
                <c:pt idx="9">
                  <c:v>0.595</c:v>
                </c:pt>
                <c:pt idx="10">
                  <c:v>0.633333333333333</c:v>
                </c:pt>
                <c:pt idx="11">
                  <c:v>0.663333333333333</c:v>
                </c:pt>
                <c:pt idx="12">
                  <c:v>0.686666666666667</c:v>
                </c:pt>
                <c:pt idx="13">
                  <c:v>0.7125</c:v>
                </c:pt>
                <c:pt idx="14">
                  <c:v>0.73</c:v>
                </c:pt>
                <c:pt idx="15">
                  <c:v>0.745</c:v>
                </c:pt>
                <c:pt idx="16">
                  <c:v>0.76</c:v>
                </c:pt>
                <c:pt idx="17">
                  <c:v>0.77</c:v>
                </c:pt>
                <c:pt idx="18">
                  <c:v>0.778</c:v>
                </c:pt>
                <c:pt idx="19">
                  <c:v>0.786</c:v>
                </c:pt>
                <c:pt idx="20">
                  <c:v>0.796</c:v>
                </c:pt>
                <c:pt idx="21">
                  <c:v>0.802</c:v>
                </c:pt>
                <c:pt idx="22">
                  <c:v>0.806</c:v>
                </c:pt>
                <c:pt idx="23">
                  <c:v>0.812</c:v>
                </c:pt>
                <c:pt idx="24">
                  <c:v>0.818</c:v>
                </c:pt>
                <c:pt idx="25">
                  <c:v>0.82</c:v>
                </c:pt>
                <c:pt idx="26">
                  <c:v>0.825</c:v>
                </c:pt>
                <c:pt idx="27">
                  <c:v>0.826666666666667</c:v>
                </c:pt>
                <c:pt idx="28">
                  <c:v>0.831666666666667</c:v>
                </c:pt>
                <c:pt idx="29">
                  <c:v>0.833333333333333</c:v>
                </c:pt>
                <c:pt idx="30">
                  <c:v>0.836666666666667</c:v>
                </c:pt>
                <c:pt idx="31">
                  <c:v>0.836666666666667</c:v>
                </c:pt>
                <c:pt idx="32">
                  <c:v>0.84</c:v>
                </c:pt>
                <c:pt idx="33">
                  <c:v>0.841666666666667</c:v>
                </c:pt>
                <c:pt idx="34">
                  <c:v>0.843333333333333</c:v>
                </c:pt>
                <c:pt idx="35">
                  <c:v>0.847142857142857</c:v>
                </c:pt>
                <c:pt idx="36">
                  <c:v>0.845</c:v>
                </c:pt>
                <c:pt idx="37">
                  <c:v>0.847142857142857</c:v>
                </c:pt>
                <c:pt idx="38">
                  <c:v>0.85</c:v>
                </c:pt>
                <c:pt idx="39">
                  <c:v>0.848571428571429</c:v>
                </c:pt>
                <c:pt idx="40">
                  <c:v>0.85</c:v>
                </c:pt>
                <c:pt idx="41">
                  <c:v>0.85</c:v>
                </c:pt>
                <c:pt idx="42">
                  <c:v>0.852857142857143</c:v>
                </c:pt>
                <c:pt idx="43">
                  <c:v>0.851428571428571</c:v>
                </c:pt>
                <c:pt idx="44">
                  <c:v>0.851428571428571</c:v>
                </c:pt>
                <c:pt idx="45">
                  <c:v>0.852857142857143</c:v>
                </c:pt>
                <c:pt idx="46">
                  <c:v>0.851428571428571</c:v>
                </c:pt>
                <c:pt idx="47">
                  <c:v>0.851428571428571</c:v>
                </c:pt>
                <c:pt idx="48">
                  <c:v>0.854285714285714</c:v>
                </c:pt>
                <c:pt idx="49">
                  <c:v>0.855714285714286</c:v>
                </c:pt>
                <c:pt idx="50">
                  <c:v>0.855714285714286</c:v>
                </c:pt>
                <c:pt idx="51">
                  <c:v>0.854285714285714</c:v>
                </c:pt>
                <c:pt idx="52">
                  <c:v>0.855714285714286</c:v>
                </c:pt>
                <c:pt idx="53">
                  <c:v>0.855714285714286</c:v>
                </c:pt>
                <c:pt idx="54">
                  <c:v>0.855714285714286</c:v>
                </c:pt>
                <c:pt idx="55">
                  <c:v>0.855714285714286</c:v>
                </c:pt>
                <c:pt idx="56">
                  <c:v>0.855714285714286</c:v>
                </c:pt>
                <c:pt idx="57">
                  <c:v>0.858571428571428</c:v>
                </c:pt>
                <c:pt idx="58">
                  <c:v>0.855714285714286</c:v>
                </c:pt>
                <c:pt idx="59">
                  <c:v>0.857142857142857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9237552"/>
        <c:axId val="974325920"/>
      </c:scatterChart>
      <c:valAx>
        <c:axId val="959237552"/>
        <c:scaling>
          <c:orientation val="minMax"/>
          <c:max val="24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974325920"/>
        <c:crosses val="autoZero"/>
        <c:crossBetween val="midCat"/>
      </c:valAx>
      <c:valAx>
        <c:axId val="974325920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95923755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KB487 - 0.5 h. 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'KB487'!$B$2:$B$57</c:f>
              <c:numCache>
                <c:formatCode>0.00</c:formatCode>
                <c:ptCount val="56"/>
                <c:pt idx="0">
                  <c:v>0.0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  <c:pt idx="13">
                  <c:v>14.0</c:v>
                </c:pt>
                <c:pt idx="14">
                  <c:v>15.0</c:v>
                </c:pt>
                <c:pt idx="15">
                  <c:v>16.0</c:v>
                </c:pt>
                <c:pt idx="16">
                  <c:v>17.0</c:v>
                </c:pt>
                <c:pt idx="17">
                  <c:v>18.0</c:v>
                </c:pt>
                <c:pt idx="18">
                  <c:v>19.0</c:v>
                </c:pt>
                <c:pt idx="19">
                  <c:v>20.0</c:v>
                </c:pt>
                <c:pt idx="20">
                  <c:v>21.0</c:v>
                </c:pt>
                <c:pt idx="21">
                  <c:v>22.0</c:v>
                </c:pt>
                <c:pt idx="22">
                  <c:v>23.0</c:v>
                </c:pt>
                <c:pt idx="23">
                  <c:v>24.0</c:v>
                </c:pt>
                <c:pt idx="24">
                  <c:v>25.0</c:v>
                </c:pt>
                <c:pt idx="25">
                  <c:v>26.0</c:v>
                </c:pt>
                <c:pt idx="26">
                  <c:v>27.0</c:v>
                </c:pt>
                <c:pt idx="27">
                  <c:v>28.0</c:v>
                </c:pt>
                <c:pt idx="28">
                  <c:v>29.0</c:v>
                </c:pt>
                <c:pt idx="29">
                  <c:v>30.0</c:v>
                </c:pt>
              </c:numCache>
            </c:numRef>
          </c:xVal>
          <c:yVal>
            <c:numRef>
              <c:f>'KB487'!$E$2:$E$57</c:f>
              <c:numCache>
                <c:formatCode>0%</c:formatCode>
                <c:ptCount val="56"/>
                <c:pt idx="0">
                  <c:v>0.0</c:v>
                </c:pt>
                <c:pt idx="1">
                  <c:v>0.121621621621622</c:v>
                </c:pt>
                <c:pt idx="2">
                  <c:v>0.232843137254902</c:v>
                </c:pt>
                <c:pt idx="3">
                  <c:v>0.339483394833948</c:v>
                </c:pt>
                <c:pt idx="4">
                  <c:v>0.431372549019608</c:v>
                </c:pt>
                <c:pt idx="5">
                  <c:v>0.509708737864078</c:v>
                </c:pt>
                <c:pt idx="6">
                  <c:v>0.571428571428571</c:v>
                </c:pt>
                <c:pt idx="7">
                  <c:v>0.625441696113074</c:v>
                </c:pt>
                <c:pt idx="8">
                  <c:v>0.667832167832168</c:v>
                </c:pt>
                <c:pt idx="9">
                  <c:v>0.709342560553633</c:v>
                </c:pt>
                <c:pt idx="10">
                  <c:v>0.74914089347079</c:v>
                </c:pt>
                <c:pt idx="11">
                  <c:v>0.780155642023346</c:v>
                </c:pt>
                <c:pt idx="12">
                  <c:v>0.808510638297872</c:v>
                </c:pt>
                <c:pt idx="13">
                  <c:v>0.835016835016835</c:v>
                </c:pt>
                <c:pt idx="14">
                  <c:v>0.857859531772575</c:v>
                </c:pt>
                <c:pt idx="15">
                  <c:v>0.87772397094431</c:v>
                </c:pt>
                <c:pt idx="16">
                  <c:v>0.893054024255788</c:v>
                </c:pt>
                <c:pt idx="17">
                  <c:v>0.909552845528455</c:v>
                </c:pt>
                <c:pt idx="18">
                  <c:v>0.922420480993018</c:v>
                </c:pt>
                <c:pt idx="19">
                  <c:v>0.933508887425938</c:v>
                </c:pt>
                <c:pt idx="20">
                  <c:v>0.942910915934755</c:v>
                </c:pt>
                <c:pt idx="21">
                  <c:v>0.950157397691501</c:v>
                </c:pt>
                <c:pt idx="22">
                  <c:v>0.956293706293706</c:v>
                </c:pt>
                <c:pt idx="23">
                  <c:v>0.96113889957676</c:v>
                </c:pt>
                <c:pt idx="24">
                  <c:v>0.965220385674931</c:v>
                </c:pt>
                <c:pt idx="25">
                  <c:v>0.968163538873995</c:v>
                </c:pt>
                <c:pt idx="26">
                  <c:v>0.970561456752655</c:v>
                </c:pt>
                <c:pt idx="27">
                  <c:v>0.972477064220183</c:v>
                </c:pt>
                <c:pt idx="28">
                  <c:v>0.973412913727618</c:v>
                </c:pt>
                <c:pt idx="29">
                  <c:v>0.974845995893224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0639648"/>
        <c:axId val="1010642768"/>
      </c:scatterChart>
      <c:valAx>
        <c:axId val="1010639648"/>
        <c:scaling>
          <c:orientation val="minMax"/>
          <c:max val="3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1010642768"/>
        <c:crosses val="autoZero"/>
        <c:crossBetween val="midCat"/>
      </c:valAx>
      <c:valAx>
        <c:axId val="1010642768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101063964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KB488 - 5 h. 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'KB488'!$B$2:$B$61</c:f>
              <c:numCache>
                <c:formatCode>0.00</c:formatCode>
                <c:ptCount val="60"/>
                <c:pt idx="0">
                  <c:v>0.0</c:v>
                </c:pt>
                <c:pt idx="1">
                  <c:v>2.0</c:v>
                </c:pt>
                <c:pt idx="2">
                  <c:v>7.0</c:v>
                </c:pt>
                <c:pt idx="3">
                  <c:v>12.0</c:v>
                </c:pt>
                <c:pt idx="4">
                  <c:v>17.0</c:v>
                </c:pt>
                <c:pt idx="5">
                  <c:v>22.0</c:v>
                </c:pt>
                <c:pt idx="6">
                  <c:v>27.0</c:v>
                </c:pt>
                <c:pt idx="7">
                  <c:v>32.0</c:v>
                </c:pt>
                <c:pt idx="8">
                  <c:v>37.0</c:v>
                </c:pt>
                <c:pt idx="9">
                  <c:v>42.0</c:v>
                </c:pt>
                <c:pt idx="10">
                  <c:v>47.0</c:v>
                </c:pt>
                <c:pt idx="11">
                  <c:v>52.0</c:v>
                </c:pt>
                <c:pt idx="12">
                  <c:v>57.0</c:v>
                </c:pt>
                <c:pt idx="13">
                  <c:v>62.0</c:v>
                </c:pt>
                <c:pt idx="14">
                  <c:v>67.0</c:v>
                </c:pt>
                <c:pt idx="15">
                  <c:v>72.0</c:v>
                </c:pt>
                <c:pt idx="16">
                  <c:v>77.0</c:v>
                </c:pt>
                <c:pt idx="17">
                  <c:v>82.0</c:v>
                </c:pt>
                <c:pt idx="18">
                  <c:v>87.0</c:v>
                </c:pt>
                <c:pt idx="19">
                  <c:v>92.0</c:v>
                </c:pt>
                <c:pt idx="20">
                  <c:v>97.0</c:v>
                </c:pt>
                <c:pt idx="21">
                  <c:v>102.0</c:v>
                </c:pt>
                <c:pt idx="22">
                  <c:v>107.0</c:v>
                </c:pt>
                <c:pt idx="23">
                  <c:v>112.0</c:v>
                </c:pt>
                <c:pt idx="24">
                  <c:v>117.0</c:v>
                </c:pt>
                <c:pt idx="25">
                  <c:v>122.0</c:v>
                </c:pt>
                <c:pt idx="26">
                  <c:v>127.0</c:v>
                </c:pt>
                <c:pt idx="27">
                  <c:v>132.0</c:v>
                </c:pt>
                <c:pt idx="28">
                  <c:v>137.0</c:v>
                </c:pt>
                <c:pt idx="29">
                  <c:v>142.0</c:v>
                </c:pt>
                <c:pt idx="30">
                  <c:v>147.0</c:v>
                </c:pt>
                <c:pt idx="31">
                  <c:v>152.0</c:v>
                </c:pt>
                <c:pt idx="32">
                  <c:v>157.0</c:v>
                </c:pt>
                <c:pt idx="33">
                  <c:v>162.0</c:v>
                </c:pt>
                <c:pt idx="34">
                  <c:v>167.0</c:v>
                </c:pt>
                <c:pt idx="35">
                  <c:v>172.0</c:v>
                </c:pt>
                <c:pt idx="36">
                  <c:v>177.0</c:v>
                </c:pt>
                <c:pt idx="37">
                  <c:v>182.0</c:v>
                </c:pt>
                <c:pt idx="38">
                  <c:v>187.0</c:v>
                </c:pt>
                <c:pt idx="39">
                  <c:v>192.0</c:v>
                </c:pt>
                <c:pt idx="40">
                  <c:v>197.0</c:v>
                </c:pt>
                <c:pt idx="41">
                  <c:v>202.0</c:v>
                </c:pt>
                <c:pt idx="42">
                  <c:v>207.0</c:v>
                </c:pt>
                <c:pt idx="43">
                  <c:v>212.0</c:v>
                </c:pt>
                <c:pt idx="44">
                  <c:v>217.0</c:v>
                </c:pt>
                <c:pt idx="45">
                  <c:v>222.0</c:v>
                </c:pt>
                <c:pt idx="46">
                  <c:v>227.0</c:v>
                </c:pt>
                <c:pt idx="47">
                  <c:v>232.0</c:v>
                </c:pt>
                <c:pt idx="48">
                  <c:v>237.0</c:v>
                </c:pt>
                <c:pt idx="49">
                  <c:v>242.0</c:v>
                </c:pt>
                <c:pt idx="50">
                  <c:v>247.0</c:v>
                </c:pt>
                <c:pt idx="51">
                  <c:v>252.0</c:v>
                </c:pt>
                <c:pt idx="52">
                  <c:v>257.0</c:v>
                </c:pt>
                <c:pt idx="53">
                  <c:v>262.0</c:v>
                </c:pt>
                <c:pt idx="54">
                  <c:v>267.0</c:v>
                </c:pt>
                <c:pt idx="55">
                  <c:v>272.0</c:v>
                </c:pt>
                <c:pt idx="56">
                  <c:v>277.0</c:v>
                </c:pt>
                <c:pt idx="57">
                  <c:v>282.0</c:v>
                </c:pt>
                <c:pt idx="58">
                  <c:v>287.0</c:v>
                </c:pt>
                <c:pt idx="59">
                  <c:v>292.0</c:v>
                </c:pt>
              </c:numCache>
            </c:numRef>
          </c:xVal>
          <c:yVal>
            <c:numRef>
              <c:f>'KB488'!$E$2:$E$61</c:f>
              <c:numCache>
                <c:formatCode>0%</c:formatCode>
                <c:ptCount val="60"/>
                <c:pt idx="0">
                  <c:v>0.0</c:v>
                </c:pt>
                <c:pt idx="1">
                  <c:v>0.0371609067261241</c:v>
                </c:pt>
                <c:pt idx="2">
                  <c:v>0.143061516452074</c:v>
                </c:pt>
                <c:pt idx="3">
                  <c:v>0.255754475703325</c:v>
                </c:pt>
                <c:pt idx="4">
                  <c:v>0.35126582278481</c:v>
                </c:pt>
                <c:pt idx="5">
                  <c:v>0.432160804020101</c:v>
                </c:pt>
                <c:pt idx="6">
                  <c:v>0.5075</c:v>
                </c:pt>
                <c:pt idx="7">
                  <c:v>0.564948453608248</c:v>
                </c:pt>
                <c:pt idx="8">
                  <c:v>0.612704918032787</c:v>
                </c:pt>
                <c:pt idx="9">
                  <c:v>0.653767820773931</c:v>
                </c:pt>
                <c:pt idx="10">
                  <c:v>0.690243902439024</c:v>
                </c:pt>
                <c:pt idx="11">
                  <c:v>0.720194647201947</c:v>
                </c:pt>
                <c:pt idx="12">
                  <c:v>0.743961352657005</c:v>
                </c:pt>
                <c:pt idx="13">
                  <c:v>0.766265060240964</c:v>
                </c:pt>
                <c:pt idx="14">
                  <c:v>0.78714859437751</c:v>
                </c:pt>
                <c:pt idx="15">
                  <c:v>0.802</c:v>
                </c:pt>
                <c:pt idx="16">
                  <c:v>0.81437125748503</c:v>
                </c:pt>
                <c:pt idx="17">
                  <c:v>0.830769230769231</c:v>
                </c:pt>
                <c:pt idx="18">
                  <c:v>0.839590443686007</c:v>
                </c:pt>
                <c:pt idx="19">
                  <c:v>0.849829351535836</c:v>
                </c:pt>
                <c:pt idx="20">
                  <c:v>0.856899488926746</c:v>
                </c:pt>
                <c:pt idx="21">
                  <c:v>0.865874363327674</c:v>
                </c:pt>
                <c:pt idx="22">
                  <c:v>0.870967741935484</c:v>
                </c:pt>
                <c:pt idx="23">
                  <c:v>0.876480541455161</c:v>
                </c:pt>
                <c:pt idx="24">
                  <c:v>0.883495145631068</c:v>
                </c:pt>
                <c:pt idx="25">
                  <c:v>0.887931034482759</c:v>
                </c:pt>
                <c:pt idx="26">
                  <c:v>0.895256916996047</c:v>
                </c:pt>
                <c:pt idx="27">
                  <c:v>0.898321816386969</c:v>
                </c:pt>
                <c:pt idx="28">
                  <c:v>0.902550091074681</c:v>
                </c:pt>
                <c:pt idx="29">
                  <c:v>0.904545454545454</c:v>
                </c:pt>
                <c:pt idx="30">
                  <c:v>0.908925318761384</c:v>
                </c:pt>
                <c:pt idx="31">
                  <c:v>0.910909090909091</c:v>
                </c:pt>
                <c:pt idx="32">
                  <c:v>0.914545454545455</c:v>
                </c:pt>
                <c:pt idx="33">
                  <c:v>0.916287534121929</c:v>
                </c:pt>
                <c:pt idx="34">
                  <c:v>0.919090909090909</c:v>
                </c:pt>
                <c:pt idx="35">
                  <c:v>0.920808761583825</c:v>
                </c:pt>
                <c:pt idx="36">
                  <c:v>0.92327150084317</c:v>
                </c:pt>
                <c:pt idx="37">
                  <c:v>0.92495784148398</c:v>
                </c:pt>
                <c:pt idx="38">
                  <c:v>0.92586352148273</c:v>
                </c:pt>
                <c:pt idx="39">
                  <c:v>0.930075821398484</c:v>
                </c:pt>
                <c:pt idx="40">
                  <c:v>0.931192660550459</c:v>
                </c:pt>
                <c:pt idx="41">
                  <c:v>0.933158584534731</c:v>
                </c:pt>
                <c:pt idx="42">
                  <c:v>0.933158584534731</c:v>
                </c:pt>
                <c:pt idx="43">
                  <c:v>0.933289731850883</c:v>
                </c:pt>
                <c:pt idx="44">
                  <c:v>0.934984520123839</c:v>
                </c:pt>
                <c:pt idx="45">
                  <c:v>0.935483870967742</c:v>
                </c:pt>
                <c:pt idx="46">
                  <c:v>0.937344913151365</c:v>
                </c:pt>
                <c:pt idx="47">
                  <c:v>0.936959208899876</c:v>
                </c:pt>
                <c:pt idx="48">
                  <c:v>0.938162544169611</c:v>
                </c:pt>
                <c:pt idx="49">
                  <c:v>0.938162544169611</c:v>
                </c:pt>
                <c:pt idx="50">
                  <c:v>0.939376103590347</c:v>
                </c:pt>
                <c:pt idx="51">
                  <c:v>0.939929328621908</c:v>
                </c:pt>
                <c:pt idx="52">
                  <c:v>0.940518256772674</c:v>
                </c:pt>
                <c:pt idx="53">
                  <c:v>0.941072480848556</c:v>
                </c:pt>
                <c:pt idx="54">
                  <c:v>0.941141848145968</c:v>
                </c:pt>
                <c:pt idx="55">
                  <c:v>0.941730429664509</c:v>
                </c:pt>
                <c:pt idx="56">
                  <c:v>0.94228504122497</c:v>
                </c:pt>
                <c:pt idx="57">
                  <c:v>0.942352941176471</c:v>
                </c:pt>
                <c:pt idx="58">
                  <c:v>0.942454492072813</c:v>
                </c:pt>
                <c:pt idx="59">
                  <c:v>0.942907592701589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4317920"/>
        <c:axId val="974378160"/>
      </c:scatterChart>
      <c:valAx>
        <c:axId val="974317920"/>
        <c:scaling>
          <c:orientation val="minMax"/>
          <c:max val="18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974378160"/>
        <c:crosses val="autoZero"/>
        <c:crossBetween val="midCat"/>
      </c:valAx>
      <c:valAx>
        <c:axId val="974378160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97431792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Ether</a:t>
            </a:r>
            <a:r>
              <a:rPr lang="en-US" baseline="0"/>
              <a:t> Series (1 mol%)</a:t>
            </a:r>
            <a:endParaRPr lang="en-US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11259768717575"/>
          <c:y val="0.133160930600271"/>
          <c:w val="0.854320977158682"/>
          <c:h val="0.782712014272117"/>
        </c:manualLayout>
      </c:layout>
      <c:scatterChart>
        <c:scatterStyle val="lineMarker"/>
        <c:varyColors val="0"/>
        <c:ser>
          <c:idx val="2"/>
          <c:order val="0"/>
          <c:tx>
            <c:v>AA (1 mol%)</c:v>
          </c:tx>
          <c:spPr>
            <a:ln w="47625">
              <a:noFill/>
            </a:ln>
          </c:spPr>
          <c:marker>
            <c:symbol val="circle"/>
            <c:size val="4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'KB487'!$B$2:$B$31</c:f>
              <c:numCache>
                <c:formatCode>0.00</c:formatCode>
                <c:ptCount val="30"/>
                <c:pt idx="0">
                  <c:v>0.0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  <c:pt idx="13">
                  <c:v>14.0</c:v>
                </c:pt>
                <c:pt idx="14">
                  <c:v>15.0</c:v>
                </c:pt>
                <c:pt idx="15">
                  <c:v>16.0</c:v>
                </c:pt>
                <c:pt idx="16">
                  <c:v>17.0</c:v>
                </c:pt>
                <c:pt idx="17">
                  <c:v>18.0</c:v>
                </c:pt>
                <c:pt idx="18">
                  <c:v>19.0</c:v>
                </c:pt>
                <c:pt idx="19">
                  <c:v>20.0</c:v>
                </c:pt>
                <c:pt idx="20">
                  <c:v>21.0</c:v>
                </c:pt>
                <c:pt idx="21">
                  <c:v>22.0</c:v>
                </c:pt>
                <c:pt idx="22">
                  <c:v>23.0</c:v>
                </c:pt>
                <c:pt idx="23">
                  <c:v>24.0</c:v>
                </c:pt>
                <c:pt idx="24">
                  <c:v>25.0</c:v>
                </c:pt>
                <c:pt idx="25">
                  <c:v>26.0</c:v>
                </c:pt>
                <c:pt idx="26">
                  <c:v>27.0</c:v>
                </c:pt>
                <c:pt idx="27">
                  <c:v>28.0</c:v>
                </c:pt>
                <c:pt idx="28">
                  <c:v>29.0</c:v>
                </c:pt>
                <c:pt idx="29">
                  <c:v>30.0</c:v>
                </c:pt>
              </c:numCache>
            </c:numRef>
          </c:xVal>
          <c:yVal>
            <c:numRef>
              <c:f>'KB487'!$E$2:$E$31</c:f>
              <c:numCache>
                <c:formatCode>0%</c:formatCode>
                <c:ptCount val="30"/>
                <c:pt idx="0">
                  <c:v>0.0</c:v>
                </c:pt>
                <c:pt idx="1">
                  <c:v>0.121621621621622</c:v>
                </c:pt>
                <c:pt idx="2">
                  <c:v>0.232843137254902</c:v>
                </c:pt>
                <c:pt idx="3">
                  <c:v>0.339483394833948</c:v>
                </c:pt>
                <c:pt idx="4">
                  <c:v>0.431372549019608</c:v>
                </c:pt>
                <c:pt idx="5">
                  <c:v>0.509708737864078</c:v>
                </c:pt>
                <c:pt idx="6">
                  <c:v>0.571428571428571</c:v>
                </c:pt>
                <c:pt idx="7">
                  <c:v>0.625441696113074</c:v>
                </c:pt>
                <c:pt idx="8">
                  <c:v>0.667832167832168</c:v>
                </c:pt>
                <c:pt idx="9">
                  <c:v>0.709342560553633</c:v>
                </c:pt>
                <c:pt idx="10">
                  <c:v>0.74914089347079</c:v>
                </c:pt>
                <c:pt idx="11">
                  <c:v>0.780155642023346</c:v>
                </c:pt>
                <c:pt idx="12">
                  <c:v>0.808510638297872</c:v>
                </c:pt>
                <c:pt idx="13">
                  <c:v>0.835016835016835</c:v>
                </c:pt>
                <c:pt idx="14">
                  <c:v>0.857859531772575</c:v>
                </c:pt>
                <c:pt idx="15">
                  <c:v>0.87772397094431</c:v>
                </c:pt>
                <c:pt idx="16">
                  <c:v>0.893054024255788</c:v>
                </c:pt>
                <c:pt idx="17">
                  <c:v>0.909552845528455</c:v>
                </c:pt>
                <c:pt idx="18">
                  <c:v>0.922420480993018</c:v>
                </c:pt>
                <c:pt idx="19">
                  <c:v>0.933508887425938</c:v>
                </c:pt>
                <c:pt idx="20">
                  <c:v>0.942910915934755</c:v>
                </c:pt>
                <c:pt idx="21">
                  <c:v>0.950157397691501</c:v>
                </c:pt>
                <c:pt idx="22">
                  <c:v>0.956293706293706</c:v>
                </c:pt>
                <c:pt idx="23">
                  <c:v>0.96113889957676</c:v>
                </c:pt>
                <c:pt idx="24">
                  <c:v>0.965220385674931</c:v>
                </c:pt>
                <c:pt idx="25">
                  <c:v>0.968163538873995</c:v>
                </c:pt>
                <c:pt idx="26">
                  <c:v>0.970561456752655</c:v>
                </c:pt>
                <c:pt idx="27">
                  <c:v>0.972477064220183</c:v>
                </c:pt>
                <c:pt idx="28">
                  <c:v>0.973412913727618</c:v>
                </c:pt>
                <c:pt idx="29">
                  <c:v>0.974845995893224</c:v>
                </c:pt>
              </c:numCache>
            </c:numRef>
          </c:yVal>
          <c:smooth val="0"/>
        </c:ser>
        <c:ser>
          <c:idx val="3"/>
          <c:order val="1"/>
          <c:tx>
            <c:v>PA (1 mol%)</c:v>
          </c:tx>
          <c:spPr>
            <a:ln w="47625">
              <a:noFill/>
            </a:ln>
          </c:spPr>
          <c:marker>
            <c:symbol val="x"/>
            <c:size val="4"/>
            <c:spPr>
              <a:ln>
                <a:solidFill>
                  <a:schemeClr val="tx1"/>
                </a:solidFill>
              </a:ln>
            </c:spPr>
          </c:marker>
          <c:xVal>
            <c:numRef>
              <c:f>'KB489'!$A$2:$A$40</c:f>
              <c:numCache>
                <c:formatCode>0.00</c:formatCode>
                <c:ptCount val="39"/>
                <c:pt idx="0">
                  <c:v>2.0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7.0</c:v>
                </c:pt>
                <c:pt idx="6">
                  <c:v>8.0</c:v>
                </c:pt>
                <c:pt idx="7">
                  <c:v>9.0</c:v>
                </c:pt>
                <c:pt idx="8">
                  <c:v>10.0</c:v>
                </c:pt>
                <c:pt idx="9">
                  <c:v>11.0</c:v>
                </c:pt>
                <c:pt idx="10">
                  <c:v>12.0</c:v>
                </c:pt>
                <c:pt idx="11">
                  <c:v>13.0</c:v>
                </c:pt>
                <c:pt idx="12">
                  <c:v>14.0</c:v>
                </c:pt>
                <c:pt idx="13">
                  <c:v>15.0</c:v>
                </c:pt>
                <c:pt idx="14">
                  <c:v>16.0</c:v>
                </c:pt>
                <c:pt idx="15">
                  <c:v>17.0</c:v>
                </c:pt>
                <c:pt idx="16">
                  <c:v>18.0</c:v>
                </c:pt>
                <c:pt idx="17">
                  <c:v>19.0</c:v>
                </c:pt>
                <c:pt idx="18">
                  <c:v>20.0</c:v>
                </c:pt>
                <c:pt idx="19">
                  <c:v>21.0</c:v>
                </c:pt>
                <c:pt idx="20">
                  <c:v>22.0</c:v>
                </c:pt>
                <c:pt idx="21">
                  <c:v>23.0</c:v>
                </c:pt>
                <c:pt idx="22">
                  <c:v>24.0</c:v>
                </c:pt>
                <c:pt idx="23">
                  <c:v>25.0</c:v>
                </c:pt>
                <c:pt idx="24">
                  <c:v>26.0</c:v>
                </c:pt>
                <c:pt idx="25">
                  <c:v>27.0</c:v>
                </c:pt>
                <c:pt idx="26">
                  <c:v>28.0</c:v>
                </c:pt>
                <c:pt idx="27">
                  <c:v>29.0</c:v>
                </c:pt>
                <c:pt idx="28">
                  <c:v>30.0</c:v>
                </c:pt>
                <c:pt idx="29">
                  <c:v>31.0</c:v>
                </c:pt>
                <c:pt idx="30">
                  <c:v>32.0</c:v>
                </c:pt>
                <c:pt idx="31">
                  <c:v>33.0</c:v>
                </c:pt>
                <c:pt idx="32">
                  <c:v>34.0</c:v>
                </c:pt>
                <c:pt idx="33">
                  <c:v>35.0</c:v>
                </c:pt>
                <c:pt idx="34">
                  <c:v>36.0</c:v>
                </c:pt>
                <c:pt idx="35">
                  <c:v>37.0</c:v>
                </c:pt>
                <c:pt idx="36">
                  <c:v>38.0</c:v>
                </c:pt>
                <c:pt idx="37">
                  <c:v>39.0</c:v>
                </c:pt>
                <c:pt idx="38">
                  <c:v>40.0</c:v>
                </c:pt>
              </c:numCache>
            </c:numRef>
          </c:xVal>
          <c:yVal>
            <c:numRef>
              <c:f>'KB489'!$D$2:$D$40</c:f>
              <c:numCache>
                <c:formatCode>0%</c:formatCode>
                <c:ptCount val="39"/>
                <c:pt idx="0">
                  <c:v>0.0395841663334666</c:v>
                </c:pt>
                <c:pt idx="1">
                  <c:v>0.156666666666667</c:v>
                </c:pt>
                <c:pt idx="2">
                  <c:v>0.296666666666667</c:v>
                </c:pt>
                <c:pt idx="3">
                  <c:v>0.445</c:v>
                </c:pt>
                <c:pt idx="4">
                  <c:v>0.58</c:v>
                </c:pt>
                <c:pt idx="5">
                  <c:v>0.67</c:v>
                </c:pt>
                <c:pt idx="6">
                  <c:v>0.7375</c:v>
                </c:pt>
                <c:pt idx="7">
                  <c:v>0.788</c:v>
                </c:pt>
                <c:pt idx="8">
                  <c:v>0.823333333333333</c:v>
                </c:pt>
                <c:pt idx="9">
                  <c:v>0.852857142857143</c:v>
                </c:pt>
                <c:pt idx="10">
                  <c:v>0.8725</c:v>
                </c:pt>
                <c:pt idx="11">
                  <c:v>0.89</c:v>
                </c:pt>
                <c:pt idx="12">
                  <c:v>0.904</c:v>
                </c:pt>
                <c:pt idx="13">
                  <c:v>0.915833333333333</c:v>
                </c:pt>
                <c:pt idx="14">
                  <c:v>0.924615384615385</c:v>
                </c:pt>
                <c:pt idx="15">
                  <c:v>0.932</c:v>
                </c:pt>
                <c:pt idx="16">
                  <c:v>0.93875</c:v>
                </c:pt>
                <c:pt idx="17">
                  <c:v>0.945</c:v>
                </c:pt>
                <c:pt idx="18">
                  <c:v>0.949</c:v>
                </c:pt>
                <c:pt idx="19">
                  <c:v>0.953333333333333</c:v>
                </c:pt>
                <c:pt idx="20">
                  <c:v>0.956086956521739</c:v>
                </c:pt>
                <c:pt idx="21">
                  <c:v>0.9596</c:v>
                </c:pt>
                <c:pt idx="22">
                  <c:v>0.961923076923077</c:v>
                </c:pt>
                <c:pt idx="23">
                  <c:v>0.964285714285714</c:v>
                </c:pt>
                <c:pt idx="24">
                  <c:v>0.965862068965517</c:v>
                </c:pt>
                <c:pt idx="25">
                  <c:v>0.96741935483871</c:v>
                </c:pt>
                <c:pt idx="26">
                  <c:v>0.968064516129032</c:v>
                </c:pt>
                <c:pt idx="27">
                  <c:v>0.97</c:v>
                </c:pt>
                <c:pt idx="28">
                  <c:v>0.971428571428571</c:v>
                </c:pt>
                <c:pt idx="29">
                  <c:v>0.972222222222222</c:v>
                </c:pt>
                <c:pt idx="30">
                  <c:v>0.972972972972973</c:v>
                </c:pt>
                <c:pt idx="31">
                  <c:v>0.973684210526316</c:v>
                </c:pt>
                <c:pt idx="32">
                  <c:v>0.974615384615385</c:v>
                </c:pt>
                <c:pt idx="33">
                  <c:v>0.975853658536585</c:v>
                </c:pt>
                <c:pt idx="34">
                  <c:v>0.976428571428571</c:v>
                </c:pt>
                <c:pt idx="35">
                  <c:v>0.976744186046512</c:v>
                </c:pt>
                <c:pt idx="36">
                  <c:v>0.9775</c:v>
                </c:pt>
                <c:pt idx="37">
                  <c:v>0.977277891388321</c:v>
                </c:pt>
                <c:pt idx="38">
                  <c:v>0.977272727272727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9175680"/>
        <c:axId val="959178800"/>
      </c:scatterChart>
      <c:valAx>
        <c:axId val="959175680"/>
        <c:scaling>
          <c:orientation val="minMax"/>
          <c:max val="3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959178800"/>
        <c:crosses val="autoZero"/>
        <c:crossBetween val="midCat"/>
      </c:valAx>
      <c:valAx>
        <c:axId val="959178800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959175680"/>
        <c:crosses val="autoZero"/>
        <c:crossBetween val="midCat"/>
      </c:valAx>
    </c:plotArea>
    <c:legend>
      <c:legendPos val="t"/>
      <c:layout>
        <c:manualLayout>
          <c:xMode val="edge"/>
          <c:yMode val="edge"/>
          <c:x val="0.200267610258721"/>
          <c:y val="0.0765582561387266"/>
          <c:w val="0.599464779482558"/>
          <c:h val="0.0530633559239167"/>
        </c:manualLayout>
      </c:layout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Ether Series</a:t>
            </a:r>
            <a:r>
              <a:rPr lang="en-US" baseline="0"/>
              <a:t> (0.1 mol%)</a:t>
            </a:r>
            <a:endParaRPr lang="en-US"/>
          </a:p>
        </c:rich>
      </c:tx>
      <c:layout>
        <c:manualLayout>
          <c:xMode val="edge"/>
          <c:yMode val="edge"/>
          <c:x val="0.429288910685707"/>
          <c:y val="0.026422140505453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1259768717575"/>
          <c:y val="0.15694085705518"/>
          <c:w val="0.854320977158682"/>
          <c:h val="0.766858729968845"/>
        </c:manualLayout>
      </c:layout>
      <c:scatterChart>
        <c:scatterStyle val="lineMarker"/>
        <c:varyColors val="0"/>
        <c:ser>
          <c:idx val="3"/>
          <c:order val="0"/>
          <c:tx>
            <c:v>AA (0.1 mol%)</c:v>
          </c:tx>
          <c:spPr>
            <a:ln w="47625">
              <a:noFill/>
            </a:ln>
          </c:spPr>
          <c:marker>
            <c:symbol val="circle"/>
            <c:size val="4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'KB488'!$B$2:$B$69</c:f>
              <c:numCache>
                <c:formatCode>0.00</c:formatCode>
                <c:ptCount val="68"/>
                <c:pt idx="0">
                  <c:v>0.0</c:v>
                </c:pt>
                <c:pt idx="1">
                  <c:v>2.0</c:v>
                </c:pt>
                <c:pt idx="2">
                  <c:v>7.0</c:v>
                </c:pt>
                <c:pt idx="3">
                  <c:v>12.0</c:v>
                </c:pt>
                <c:pt idx="4">
                  <c:v>17.0</c:v>
                </c:pt>
                <c:pt idx="5">
                  <c:v>22.0</c:v>
                </c:pt>
                <c:pt idx="6">
                  <c:v>27.0</c:v>
                </c:pt>
                <c:pt idx="7">
                  <c:v>32.0</c:v>
                </c:pt>
                <c:pt idx="8">
                  <c:v>37.0</c:v>
                </c:pt>
                <c:pt idx="9">
                  <c:v>42.0</c:v>
                </c:pt>
                <c:pt idx="10">
                  <c:v>47.0</c:v>
                </c:pt>
                <c:pt idx="11">
                  <c:v>52.0</c:v>
                </c:pt>
                <c:pt idx="12">
                  <c:v>57.0</c:v>
                </c:pt>
                <c:pt idx="13">
                  <c:v>62.0</c:v>
                </c:pt>
                <c:pt idx="14">
                  <c:v>67.0</c:v>
                </c:pt>
                <c:pt idx="15">
                  <c:v>72.0</c:v>
                </c:pt>
                <c:pt idx="16">
                  <c:v>77.0</c:v>
                </c:pt>
                <c:pt idx="17">
                  <c:v>82.0</c:v>
                </c:pt>
                <c:pt idx="18">
                  <c:v>87.0</c:v>
                </c:pt>
                <c:pt idx="19">
                  <c:v>92.0</c:v>
                </c:pt>
                <c:pt idx="20">
                  <c:v>97.0</c:v>
                </c:pt>
                <c:pt idx="21">
                  <c:v>102.0</c:v>
                </c:pt>
                <c:pt idx="22">
                  <c:v>107.0</c:v>
                </c:pt>
                <c:pt idx="23">
                  <c:v>112.0</c:v>
                </c:pt>
                <c:pt idx="24">
                  <c:v>117.0</c:v>
                </c:pt>
                <c:pt idx="25">
                  <c:v>122.0</c:v>
                </c:pt>
                <c:pt idx="26">
                  <c:v>127.0</c:v>
                </c:pt>
                <c:pt idx="27">
                  <c:v>132.0</c:v>
                </c:pt>
                <c:pt idx="28">
                  <c:v>137.0</c:v>
                </c:pt>
                <c:pt idx="29">
                  <c:v>142.0</c:v>
                </c:pt>
                <c:pt idx="30">
                  <c:v>147.0</c:v>
                </c:pt>
                <c:pt idx="31">
                  <c:v>152.0</c:v>
                </c:pt>
                <c:pt idx="32">
                  <c:v>157.0</c:v>
                </c:pt>
                <c:pt idx="33">
                  <c:v>162.0</c:v>
                </c:pt>
                <c:pt idx="34">
                  <c:v>167.0</c:v>
                </c:pt>
                <c:pt idx="35">
                  <c:v>172.0</c:v>
                </c:pt>
                <c:pt idx="36">
                  <c:v>177.0</c:v>
                </c:pt>
                <c:pt idx="37">
                  <c:v>182.0</c:v>
                </c:pt>
                <c:pt idx="38">
                  <c:v>187.0</c:v>
                </c:pt>
                <c:pt idx="39">
                  <c:v>192.0</c:v>
                </c:pt>
                <c:pt idx="40">
                  <c:v>197.0</c:v>
                </c:pt>
                <c:pt idx="41">
                  <c:v>202.0</c:v>
                </c:pt>
                <c:pt idx="42">
                  <c:v>207.0</c:v>
                </c:pt>
                <c:pt idx="43">
                  <c:v>212.0</c:v>
                </c:pt>
                <c:pt idx="44">
                  <c:v>217.0</c:v>
                </c:pt>
                <c:pt idx="45">
                  <c:v>222.0</c:v>
                </c:pt>
                <c:pt idx="46">
                  <c:v>227.0</c:v>
                </c:pt>
                <c:pt idx="47">
                  <c:v>232.0</c:v>
                </c:pt>
                <c:pt idx="48">
                  <c:v>237.0</c:v>
                </c:pt>
                <c:pt idx="49">
                  <c:v>242.0</c:v>
                </c:pt>
                <c:pt idx="50">
                  <c:v>247.0</c:v>
                </c:pt>
                <c:pt idx="51">
                  <c:v>252.0</c:v>
                </c:pt>
                <c:pt idx="52">
                  <c:v>257.0</c:v>
                </c:pt>
                <c:pt idx="53">
                  <c:v>262.0</c:v>
                </c:pt>
                <c:pt idx="54">
                  <c:v>267.0</c:v>
                </c:pt>
                <c:pt idx="55">
                  <c:v>272.0</c:v>
                </c:pt>
                <c:pt idx="56">
                  <c:v>277.0</c:v>
                </c:pt>
                <c:pt idx="57">
                  <c:v>282.0</c:v>
                </c:pt>
                <c:pt idx="58">
                  <c:v>287.0</c:v>
                </c:pt>
                <c:pt idx="59">
                  <c:v>292.0</c:v>
                </c:pt>
              </c:numCache>
            </c:numRef>
          </c:xVal>
          <c:yVal>
            <c:numRef>
              <c:f>'KB488'!$E$2:$E$56</c:f>
              <c:numCache>
                <c:formatCode>0%</c:formatCode>
                <c:ptCount val="55"/>
                <c:pt idx="0">
                  <c:v>0.0</c:v>
                </c:pt>
                <c:pt idx="1">
                  <c:v>0.0371609067261241</c:v>
                </c:pt>
                <c:pt idx="2">
                  <c:v>0.143061516452074</c:v>
                </c:pt>
                <c:pt idx="3">
                  <c:v>0.255754475703325</c:v>
                </c:pt>
                <c:pt idx="4">
                  <c:v>0.35126582278481</c:v>
                </c:pt>
                <c:pt idx="5">
                  <c:v>0.432160804020101</c:v>
                </c:pt>
                <c:pt idx="6">
                  <c:v>0.5075</c:v>
                </c:pt>
                <c:pt idx="7">
                  <c:v>0.564948453608248</c:v>
                </c:pt>
                <c:pt idx="8">
                  <c:v>0.612704918032787</c:v>
                </c:pt>
                <c:pt idx="9">
                  <c:v>0.653767820773931</c:v>
                </c:pt>
                <c:pt idx="10">
                  <c:v>0.690243902439024</c:v>
                </c:pt>
                <c:pt idx="11">
                  <c:v>0.720194647201947</c:v>
                </c:pt>
                <c:pt idx="12">
                  <c:v>0.743961352657005</c:v>
                </c:pt>
                <c:pt idx="13">
                  <c:v>0.766265060240964</c:v>
                </c:pt>
                <c:pt idx="14">
                  <c:v>0.78714859437751</c:v>
                </c:pt>
                <c:pt idx="15">
                  <c:v>0.802</c:v>
                </c:pt>
                <c:pt idx="16">
                  <c:v>0.81437125748503</c:v>
                </c:pt>
                <c:pt idx="17">
                  <c:v>0.830769230769231</c:v>
                </c:pt>
                <c:pt idx="18">
                  <c:v>0.839590443686007</c:v>
                </c:pt>
                <c:pt idx="19">
                  <c:v>0.849829351535836</c:v>
                </c:pt>
                <c:pt idx="20">
                  <c:v>0.856899488926746</c:v>
                </c:pt>
                <c:pt idx="21">
                  <c:v>0.865874363327674</c:v>
                </c:pt>
                <c:pt idx="22">
                  <c:v>0.870967741935484</c:v>
                </c:pt>
                <c:pt idx="23">
                  <c:v>0.876480541455161</c:v>
                </c:pt>
                <c:pt idx="24">
                  <c:v>0.883495145631068</c:v>
                </c:pt>
                <c:pt idx="25">
                  <c:v>0.887931034482759</c:v>
                </c:pt>
                <c:pt idx="26">
                  <c:v>0.895256916996047</c:v>
                </c:pt>
                <c:pt idx="27">
                  <c:v>0.898321816386969</c:v>
                </c:pt>
                <c:pt idx="28">
                  <c:v>0.902550091074681</c:v>
                </c:pt>
                <c:pt idx="29">
                  <c:v>0.904545454545454</c:v>
                </c:pt>
                <c:pt idx="30">
                  <c:v>0.908925318761384</c:v>
                </c:pt>
                <c:pt idx="31">
                  <c:v>0.910909090909091</c:v>
                </c:pt>
                <c:pt idx="32">
                  <c:v>0.914545454545455</c:v>
                </c:pt>
                <c:pt idx="33">
                  <c:v>0.916287534121929</c:v>
                </c:pt>
                <c:pt idx="34">
                  <c:v>0.919090909090909</c:v>
                </c:pt>
                <c:pt idx="35">
                  <c:v>0.920808761583825</c:v>
                </c:pt>
                <c:pt idx="36">
                  <c:v>0.92327150084317</c:v>
                </c:pt>
                <c:pt idx="37">
                  <c:v>0.92495784148398</c:v>
                </c:pt>
                <c:pt idx="38">
                  <c:v>0.92586352148273</c:v>
                </c:pt>
                <c:pt idx="39">
                  <c:v>0.930075821398484</c:v>
                </c:pt>
                <c:pt idx="40">
                  <c:v>0.931192660550459</c:v>
                </c:pt>
                <c:pt idx="41">
                  <c:v>0.933158584534731</c:v>
                </c:pt>
                <c:pt idx="42">
                  <c:v>0.933158584534731</c:v>
                </c:pt>
                <c:pt idx="43">
                  <c:v>0.933289731850883</c:v>
                </c:pt>
                <c:pt idx="44">
                  <c:v>0.934984520123839</c:v>
                </c:pt>
                <c:pt idx="45">
                  <c:v>0.935483870967742</c:v>
                </c:pt>
                <c:pt idx="46">
                  <c:v>0.937344913151365</c:v>
                </c:pt>
                <c:pt idx="47">
                  <c:v>0.936959208899876</c:v>
                </c:pt>
                <c:pt idx="48">
                  <c:v>0.938162544169611</c:v>
                </c:pt>
                <c:pt idx="49">
                  <c:v>0.938162544169611</c:v>
                </c:pt>
                <c:pt idx="50">
                  <c:v>0.939376103590347</c:v>
                </c:pt>
                <c:pt idx="51">
                  <c:v>0.939929328621908</c:v>
                </c:pt>
                <c:pt idx="52">
                  <c:v>0.940518256772674</c:v>
                </c:pt>
                <c:pt idx="53">
                  <c:v>0.941072480848556</c:v>
                </c:pt>
                <c:pt idx="54">
                  <c:v>0.941141848145968</c:v>
                </c:pt>
              </c:numCache>
            </c:numRef>
          </c:yVal>
          <c:smooth val="0"/>
        </c:ser>
        <c:ser>
          <c:idx val="1"/>
          <c:order val="1"/>
          <c:tx>
            <c:v>PA (0.1 mol %)</c:v>
          </c:tx>
          <c:spPr>
            <a:ln w="47625">
              <a:noFill/>
            </a:ln>
          </c:spPr>
          <c:marker>
            <c:symbol val="square"/>
            <c:size val="4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'KB497'!$B$2:$B$61</c:f>
              <c:numCache>
                <c:formatCode>0.00</c:formatCode>
                <c:ptCount val="60"/>
                <c:pt idx="0">
                  <c:v>3.5</c:v>
                </c:pt>
                <c:pt idx="1">
                  <c:v>8.5</c:v>
                </c:pt>
                <c:pt idx="2">
                  <c:v>13.5</c:v>
                </c:pt>
                <c:pt idx="3">
                  <c:v>18.5</c:v>
                </c:pt>
                <c:pt idx="4">
                  <c:v>23.5</c:v>
                </c:pt>
                <c:pt idx="5">
                  <c:v>28.5</c:v>
                </c:pt>
                <c:pt idx="6">
                  <c:v>33.5</c:v>
                </c:pt>
                <c:pt idx="7">
                  <c:v>38.5</c:v>
                </c:pt>
                <c:pt idx="8">
                  <c:v>43.5</c:v>
                </c:pt>
                <c:pt idx="9">
                  <c:v>48.5</c:v>
                </c:pt>
                <c:pt idx="10">
                  <c:v>53.5</c:v>
                </c:pt>
                <c:pt idx="11">
                  <c:v>58.5</c:v>
                </c:pt>
                <c:pt idx="12">
                  <c:v>63.5</c:v>
                </c:pt>
                <c:pt idx="13">
                  <c:v>68.5</c:v>
                </c:pt>
                <c:pt idx="14">
                  <c:v>73.5</c:v>
                </c:pt>
                <c:pt idx="15">
                  <c:v>78.5</c:v>
                </c:pt>
                <c:pt idx="16">
                  <c:v>83.5</c:v>
                </c:pt>
                <c:pt idx="17">
                  <c:v>88.5</c:v>
                </c:pt>
                <c:pt idx="18">
                  <c:v>93.5</c:v>
                </c:pt>
                <c:pt idx="19">
                  <c:v>98.5</c:v>
                </c:pt>
                <c:pt idx="20">
                  <c:v>103.5</c:v>
                </c:pt>
                <c:pt idx="21">
                  <c:v>108.5</c:v>
                </c:pt>
                <c:pt idx="22">
                  <c:v>113.5</c:v>
                </c:pt>
                <c:pt idx="23">
                  <c:v>118.5</c:v>
                </c:pt>
                <c:pt idx="24">
                  <c:v>123.5</c:v>
                </c:pt>
                <c:pt idx="25">
                  <c:v>128.5</c:v>
                </c:pt>
                <c:pt idx="26">
                  <c:v>133.5</c:v>
                </c:pt>
                <c:pt idx="27">
                  <c:v>138.5</c:v>
                </c:pt>
                <c:pt idx="28">
                  <c:v>143.5</c:v>
                </c:pt>
                <c:pt idx="29">
                  <c:v>148.5</c:v>
                </c:pt>
                <c:pt idx="30">
                  <c:v>153.5</c:v>
                </c:pt>
                <c:pt idx="31">
                  <c:v>158.5</c:v>
                </c:pt>
                <c:pt idx="32">
                  <c:v>163.5</c:v>
                </c:pt>
                <c:pt idx="33">
                  <c:v>168.5</c:v>
                </c:pt>
                <c:pt idx="34">
                  <c:v>173.5</c:v>
                </c:pt>
                <c:pt idx="35">
                  <c:v>178.5</c:v>
                </c:pt>
                <c:pt idx="36">
                  <c:v>183.5</c:v>
                </c:pt>
                <c:pt idx="37">
                  <c:v>188.5</c:v>
                </c:pt>
                <c:pt idx="38">
                  <c:v>193.5</c:v>
                </c:pt>
                <c:pt idx="39">
                  <c:v>198.5</c:v>
                </c:pt>
                <c:pt idx="40">
                  <c:v>203.5</c:v>
                </c:pt>
                <c:pt idx="41">
                  <c:v>208.5</c:v>
                </c:pt>
                <c:pt idx="42">
                  <c:v>213.5</c:v>
                </c:pt>
                <c:pt idx="43">
                  <c:v>218.5</c:v>
                </c:pt>
                <c:pt idx="44">
                  <c:v>223.5</c:v>
                </c:pt>
                <c:pt idx="45">
                  <c:v>228.5</c:v>
                </c:pt>
                <c:pt idx="46">
                  <c:v>233.5</c:v>
                </c:pt>
                <c:pt idx="47">
                  <c:v>238.5</c:v>
                </c:pt>
                <c:pt idx="48">
                  <c:v>243.5</c:v>
                </c:pt>
                <c:pt idx="49">
                  <c:v>248.5</c:v>
                </c:pt>
                <c:pt idx="50">
                  <c:v>253.5</c:v>
                </c:pt>
                <c:pt idx="51">
                  <c:v>258.5</c:v>
                </c:pt>
                <c:pt idx="52">
                  <c:v>263.5</c:v>
                </c:pt>
                <c:pt idx="53">
                  <c:v>268.5</c:v>
                </c:pt>
                <c:pt idx="54">
                  <c:v>273.5</c:v>
                </c:pt>
                <c:pt idx="55">
                  <c:v>278.5</c:v>
                </c:pt>
                <c:pt idx="56">
                  <c:v>283.5</c:v>
                </c:pt>
                <c:pt idx="57">
                  <c:v>288.5</c:v>
                </c:pt>
                <c:pt idx="58">
                  <c:v>293.5</c:v>
                </c:pt>
                <c:pt idx="59">
                  <c:v>298.5</c:v>
                </c:pt>
              </c:numCache>
            </c:numRef>
          </c:xVal>
          <c:yVal>
            <c:numRef>
              <c:f>'KB497'!$E$2:$E$61</c:f>
              <c:numCache>
                <c:formatCode>0%</c:formatCode>
                <c:ptCount val="60"/>
                <c:pt idx="0">
                  <c:v>0.0</c:v>
                </c:pt>
                <c:pt idx="1">
                  <c:v>0.0144285714285714</c:v>
                </c:pt>
                <c:pt idx="2">
                  <c:v>0.0325806451612903</c:v>
                </c:pt>
                <c:pt idx="3">
                  <c:v>0.0881818181818182</c:v>
                </c:pt>
                <c:pt idx="4">
                  <c:v>0.18</c:v>
                </c:pt>
                <c:pt idx="5">
                  <c:v>0.29</c:v>
                </c:pt>
                <c:pt idx="6">
                  <c:v>0.396666666666667</c:v>
                </c:pt>
                <c:pt idx="7">
                  <c:v>0.48</c:v>
                </c:pt>
                <c:pt idx="8">
                  <c:v>0.54</c:v>
                </c:pt>
                <c:pt idx="9">
                  <c:v>0.595</c:v>
                </c:pt>
                <c:pt idx="10">
                  <c:v>0.633333333333333</c:v>
                </c:pt>
                <c:pt idx="11">
                  <c:v>0.663333333333333</c:v>
                </c:pt>
                <c:pt idx="12">
                  <c:v>0.686666666666667</c:v>
                </c:pt>
                <c:pt idx="13">
                  <c:v>0.7125</c:v>
                </c:pt>
                <c:pt idx="14">
                  <c:v>0.73</c:v>
                </c:pt>
                <c:pt idx="15">
                  <c:v>0.745</c:v>
                </c:pt>
                <c:pt idx="16">
                  <c:v>0.76</c:v>
                </c:pt>
                <c:pt idx="17">
                  <c:v>0.77</c:v>
                </c:pt>
                <c:pt idx="18">
                  <c:v>0.778</c:v>
                </c:pt>
                <c:pt idx="19">
                  <c:v>0.786</c:v>
                </c:pt>
                <c:pt idx="20">
                  <c:v>0.796</c:v>
                </c:pt>
                <c:pt idx="21">
                  <c:v>0.802</c:v>
                </c:pt>
                <c:pt idx="22">
                  <c:v>0.806</c:v>
                </c:pt>
                <c:pt idx="23">
                  <c:v>0.812</c:v>
                </c:pt>
                <c:pt idx="24">
                  <c:v>0.818</c:v>
                </c:pt>
                <c:pt idx="25">
                  <c:v>0.82</c:v>
                </c:pt>
                <c:pt idx="26">
                  <c:v>0.825</c:v>
                </c:pt>
                <c:pt idx="27">
                  <c:v>0.826666666666667</c:v>
                </c:pt>
                <c:pt idx="28">
                  <c:v>0.831666666666667</c:v>
                </c:pt>
                <c:pt idx="29">
                  <c:v>0.833333333333333</c:v>
                </c:pt>
                <c:pt idx="30">
                  <c:v>0.836666666666667</c:v>
                </c:pt>
                <c:pt idx="31">
                  <c:v>0.836666666666667</c:v>
                </c:pt>
                <c:pt idx="32">
                  <c:v>0.84</c:v>
                </c:pt>
                <c:pt idx="33">
                  <c:v>0.841666666666667</c:v>
                </c:pt>
                <c:pt idx="34">
                  <c:v>0.843333333333333</c:v>
                </c:pt>
                <c:pt idx="35">
                  <c:v>0.847142857142857</c:v>
                </c:pt>
                <c:pt idx="36">
                  <c:v>0.845</c:v>
                </c:pt>
                <c:pt idx="37">
                  <c:v>0.847142857142857</c:v>
                </c:pt>
                <c:pt idx="38">
                  <c:v>0.85</c:v>
                </c:pt>
                <c:pt idx="39">
                  <c:v>0.848571428571429</c:v>
                </c:pt>
                <c:pt idx="40">
                  <c:v>0.85</c:v>
                </c:pt>
                <c:pt idx="41">
                  <c:v>0.85</c:v>
                </c:pt>
                <c:pt idx="42">
                  <c:v>0.852857142857143</c:v>
                </c:pt>
                <c:pt idx="43">
                  <c:v>0.851428571428571</c:v>
                </c:pt>
                <c:pt idx="44">
                  <c:v>0.851428571428571</c:v>
                </c:pt>
                <c:pt idx="45">
                  <c:v>0.852857142857143</c:v>
                </c:pt>
                <c:pt idx="46">
                  <c:v>0.851428571428571</c:v>
                </c:pt>
                <c:pt idx="47">
                  <c:v>0.851428571428571</c:v>
                </c:pt>
                <c:pt idx="48">
                  <c:v>0.854285714285714</c:v>
                </c:pt>
                <c:pt idx="49">
                  <c:v>0.855714285714286</c:v>
                </c:pt>
                <c:pt idx="50">
                  <c:v>0.855714285714286</c:v>
                </c:pt>
                <c:pt idx="51">
                  <c:v>0.854285714285714</c:v>
                </c:pt>
                <c:pt idx="52">
                  <c:v>0.855714285714286</c:v>
                </c:pt>
                <c:pt idx="53">
                  <c:v>0.855714285714286</c:v>
                </c:pt>
                <c:pt idx="54">
                  <c:v>0.855714285714286</c:v>
                </c:pt>
                <c:pt idx="55">
                  <c:v>0.855714285714286</c:v>
                </c:pt>
                <c:pt idx="56">
                  <c:v>0.855714285714286</c:v>
                </c:pt>
                <c:pt idx="57">
                  <c:v>0.858571428571428</c:v>
                </c:pt>
                <c:pt idx="58">
                  <c:v>0.855714285714286</c:v>
                </c:pt>
                <c:pt idx="59">
                  <c:v>0.857142857142857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4463728"/>
        <c:axId val="974466160"/>
      </c:scatterChart>
      <c:valAx>
        <c:axId val="974463728"/>
        <c:scaling>
          <c:orientation val="minMax"/>
          <c:max val="24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974466160"/>
        <c:crosses val="autoZero"/>
        <c:crossBetween val="midCat"/>
      </c:valAx>
      <c:valAx>
        <c:axId val="974466160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974463728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0.31968493561201"/>
          <c:y val="0.0908592916993909"/>
          <c:w val="0.441298694812192"/>
          <c:h val="0.0530633559239167"/>
        </c:manualLayout>
      </c:layout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Ether</a:t>
            </a:r>
            <a:r>
              <a:rPr lang="en-US" baseline="0"/>
              <a:t> Series (1 mol%)</a:t>
            </a:r>
            <a:endParaRPr lang="en-US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11259768717575"/>
          <c:y val="0.133160930600271"/>
          <c:w val="0.854320977158682"/>
          <c:h val="0.782712014272117"/>
        </c:manualLayout>
      </c:layout>
      <c:scatterChart>
        <c:scatterStyle val="lineMarker"/>
        <c:varyColors val="0"/>
        <c:ser>
          <c:idx val="2"/>
          <c:order val="0"/>
          <c:tx>
            <c:v>AA (1 mol%)</c:v>
          </c:tx>
          <c:spPr>
            <a:ln w="47625">
              <a:noFill/>
            </a:ln>
          </c:spPr>
          <c:marker>
            <c:symbol val="circle"/>
            <c:size val="4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'KB487'!$B$2:$B$31</c:f>
              <c:numCache>
                <c:formatCode>0.00</c:formatCode>
                <c:ptCount val="30"/>
                <c:pt idx="0">
                  <c:v>0.0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  <c:pt idx="13">
                  <c:v>14.0</c:v>
                </c:pt>
                <c:pt idx="14">
                  <c:v>15.0</c:v>
                </c:pt>
                <c:pt idx="15">
                  <c:v>16.0</c:v>
                </c:pt>
                <c:pt idx="16">
                  <c:v>17.0</c:v>
                </c:pt>
                <c:pt idx="17">
                  <c:v>18.0</c:v>
                </c:pt>
                <c:pt idx="18">
                  <c:v>19.0</c:v>
                </c:pt>
                <c:pt idx="19">
                  <c:v>20.0</c:v>
                </c:pt>
                <c:pt idx="20">
                  <c:v>21.0</c:v>
                </c:pt>
                <c:pt idx="21">
                  <c:v>22.0</c:v>
                </c:pt>
                <c:pt idx="22">
                  <c:v>23.0</c:v>
                </c:pt>
                <c:pt idx="23">
                  <c:v>24.0</c:v>
                </c:pt>
                <c:pt idx="24">
                  <c:v>25.0</c:v>
                </c:pt>
                <c:pt idx="25">
                  <c:v>26.0</c:v>
                </c:pt>
                <c:pt idx="26">
                  <c:v>27.0</c:v>
                </c:pt>
                <c:pt idx="27">
                  <c:v>28.0</c:v>
                </c:pt>
                <c:pt idx="28">
                  <c:v>29.0</c:v>
                </c:pt>
                <c:pt idx="29">
                  <c:v>30.0</c:v>
                </c:pt>
              </c:numCache>
            </c:numRef>
          </c:xVal>
          <c:yVal>
            <c:numRef>
              <c:f>'KB487'!$E$2:$E$31</c:f>
              <c:numCache>
                <c:formatCode>0%</c:formatCode>
                <c:ptCount val="30"/>
                <c:pt idx="0">
                  <c:v>0.0</c:v>
                </c:pt>
                <c:pt idx="1">
                  <c:v>0.121621621621622</c:v>
                </c:pt>
                <c:pt idx="2">
                  <c:v>0.232843137254902</c:v>
                </c:pt>
                <c:pt idx="3">
                  <c:v>0.339483394833948</c:v>
                </c:pt>
                <c:pt idx="4">
                  <c:v>0.431372549019608</c:v>
                </c:pt>
                <c:pt idx="5">
                  <c:v>0.509708737864078</c:v>
                </c:pt>
                <c:pt idx="6">
                  <c:v>0.571428571428571</c:v>
                </c:pt>
                <c:pt idx="7">
                  <c:v>0.625441696113074</c:v>
                </c:pt>
                <c:pt idx="8">
                  <c:v>0.667832167832168</c:v>
                </c:pt>
                <c:pt idx="9">
                  <c:v>0.709342560553633</c:v>
                </c:pt>
                <c:pt idx="10">
                  <c:v>0.74914089347079</c:v>
                </c:pt>
                <c:pt idx="11">
                  <c:v>0.780155642023346</c:v>
                </c:pt>
                <c:pt idx="12">
                  <c:v>0.808510638297872</c:v>
                </c:pt>
                <c:pt idx="13">
                  <c:v>0.835016835016835</c:v>
                </c:pt>
                <c:pt idx="14">
                  <c:v>0.857859531772575</c:v>
                </c:pt>
                <c:pt idx="15">
                  <c:v>0.87772397094431</c:v>
                </c:pt>
                <c:pt idx="16">
                  <c:v>0.893054024255788</c:v>
                </c:pt>
                <c:pt idx="17">
                  <c:v>0.909552845528455</c:v>
                </c:pt>
                <c:pt idx="18">
                  <c:v>0.922420480993018</c:v>
                </c:pt>
                <c:pt idx="19">
                  <c:v>0.933508887425938</c:v>
                </c:pt>
                <c:pt idx="20">
                  <c:v>0.942910915934755</c:v>
                </c:pt>
                <c:pt idx="21">
                  <c:v>0.950157397691501</c:v>
                </c:pt>
                <c:pt idx="22">
                  <c:v>0.956293706293706</c:v>
                </c:pt>
                <c:pt idx="23">
                  <c:v>0.96113889957676</c:v>
                </c:pt>
                <c:pt idx="24">
                  <c:v>0.965220385674931</c:v>
                </c:pt>
                <c:pt idx="25">
                  <c:v>0.968163538873995</c:v>
                </c:pt>
                <c:pt idx="26">
                  <c:v>0.970561456752655</c:v>
                </c:pt>
                <c:pt idx="27">
                  <c:v>0.972477064220183</c:v>
                </c:pt>
                <c:pt idx="28">
                  <c:v>0.973412913727618</c:v>
                </c:pt>
                <c:pt idx="29">
                  <c:v>0.974845995893224</c:v>
                </c:pt>
              </c:numCache>
            </c:numRef>
          </c:yVal>
          <c:smooth val="0"/>
        </c:ser>
        <c:ser>
          <c:idx val="3"/>
          <c:order val="1"/>
          <c:tx>
            <c:v>PA (1 mol%)</c:v>
          </c:tx>
          <c:spPr>
            <a:ln w="47625">
              <a:noFill/>
            </a:ln>
          </c:spPr>
          <c:marker>
            <c:symbol val="x"/>
            <c:size val="4"/>
            <c:spPr>
              <a:ln>
                <a:solidFill>
                  <a:schemeClr val="tx1"/>
                </a:solidFill>
              </a:ln>
            </c:spPr>
          </c:marker>
          <c:xVal>
            <c:numRef>
              <c:f>'KB489'!$A$2:$A$40</c:f>
              <c:numCache>
                <c:formatCode>0.00</c:formatCode>
                <c:ptCount val="39"/>
                <c:pt idx="0">
                  <c:v>2.0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7.0</c:v>
                </c:pt>
                <c:pt idx="6">
                  <c:v>8.0</c:v>
                </c:pt>
                <c:pt idx="7">
                  <c:v>9.0</c:v>
                </c:pt>
                <c:pt idx="8">
                  <c:v>10.0</c:v>
                </c:pt>
                <c:pt idx="9">
                  <c:v>11.0</c:v>
                </c:pt>
                <c:pt idx="10">
                  <c:v>12.0</c:v>
                </c:pt>
                <c:pt idx="11">
                  <c:v>13.0</c:v>
                </c:pt>
                <c:pt idx="12">
                  <c:v>14.0</c:v>
                </c:pt>
                <c:pt idx="13">
                  <c:v>15.0</c:v>
                </c:pt>
                <c:pt idx="14">
                  <c:v>16.0</c:v>
                </c:pt>
                <c:pt idx="15">
                  <c:v>17.0</c:v>
                </c:pt>
                <c:pt idx="16">
                  <c:v>18.0</c:v>
                </c:pt>
                <c:pt idx="17">
                  <c:v>19.0</c:v>
                </c:pt>
                <c:pt idx="18">
                  <c:v>20.0</c:v>
                </c:pt>
                <c:pt idx="19">
                  <c:v>21.0</c:v>
                </c:pt>
                <c:pt idx="20">
                  <c:v>22.0</c:v>
                </c:pt>
                <c:pt idx="21">
                  <c:v>23.0</c:v>
                </c:pt>
                <c:pt idx="22">
                  <c:v>24.0</c:v>
                </c:pt>
                <c:pt idx="23">
                  <c:v>25.0</c:v>
                </c:pt>
                <c:pt idx="24">
                  <c:v>26.0</c:v>
                </c:pt>
                <c:pt idx="25">
                  <c:v>27.0</c:v>
                </c:pt>
                <c:pt idx="26">
                  <c:v>28.0</c:v>
                </c:pt>
                <c:pt idx="27">
                  <c:v>29.0</c:v>
                </c:pt>
                <c:pt idx="28">
                  <c:v>30.0</c:v>
                </c:pt>
                <c:pt idx="29">
                  <c:v>31.0</c:v>
                </c:pt>
                <c:pt idx="30">
                  <c:v>32.0</c:v>
                </c:pt>
                <c:pt idx="31">
                  <c:v>33.0</c:v>
                </c:pt>
                <c:pt idx="32">
                  <c:v>34.0</c:v>
                </c:pt>
                <c:pt idx="33">
                  <c:v>35.0</c:v>
                </c:pt>
                <c:pt idx="34">
                  <c:v>36.0</c:v>
                </c:pt>
                <c:pt idx="35">
                  <c:v>37.0</c:v>
                </c:pt>
                <c:pt idx="36">
                  <c:v>38.0</c:v>
                </c:pt>
                <c:pt idx="37">
                  <c:v>39.0</c:v>
                </c:pt>
                <c:pt idx="38">
                  <c:v>40.0</c:v>
                </c:pt>
              </c:numCache>
            </c:numRef>
          </c:xVal>
          <c:yVal>
            <c:numRef>
              <c:f>'KB489'!$D$2:$D$40</c:f>
              <c:numCache>
                <c:formatCode>0%</c:formatCode>
                <c:ptCount val="39"/>
                <c:pt idx="0">
                  <c:v>0.0395841663334666</c:v>
                </c:pt>
                <c:pt idx="1">
                  <c:v>0.156666666666667</c:v>
                </c:pt>
                <c:pt idx="2">
                  <c:v>0.296666666666667</c:v>
                </c:pt>
                <c:pt idx="3">
                  <c:v>0.445</c:v>
                </c:pt>
                <c:pt idx="4">
                  <c:v>0.58</c:v>
                </c:pt>
                <c:pt idx="5">
                  <c:v>0.67</c:v>
                </c:pt>
                <c:pt idx="6">
                  <c:v>0.7375</c:v>
                </c:pt>
                <c:pt idx="7">
                  <c:v>0.788</c:v>
                </c:pt>
                <c:pt idx="8">
                  <c:v>0.823333333333333</c:v>
                </c:pt>
                <c:pt idx="9">
                  <c:v>0.852857142857143</c:v>
                </c:pt>
                <c:pt idx="10">
                  <c:v>0.8725</c:v>
                </c:pt>
                <c:pt idx="11">
                  <c:v>0.89</c:v>
                </c:pt>
                <c:pt idx="12">
                  <c:v>0.904</c:v>
                </c:pt>
                <c:pt idx="13">
                  <c:v>0.915833333333333</c:v>
                </c:pt>
                <c:pt idx="14">
                  <c:v>0.924615384615385</c:v>
                </c:pt>
                <c:pt idx="15">
                  <c:v>0.932</c:v>
                </c:pt>
                <c:pt idx="16">
                  <c:v>0.93875</c:v>
                </c:pt>
                <c:pt idx="17">
                  <c:v>0.945</c:v>
                </c:pt>
                <c:pt idx="18">
                  <c:v>0.949</c:v>
                </c:pt>
                <c:pt idx="19">
                  <c:v>0.953333333333333</c:v>
                </c:pt>
                <c:pt idx="20">
                  <c:v>0.956086956521739</c:v>
                </c:pt>
                <c:pt idx="21">
                  <c:v>0.9596</c:v>
                </c:pt>
                <c:pt idx="22">
                  <c:v>0.961923076923077</c:v>
                </c:pt>
                <c:pt idx="23">
                  <c:v>0.964285714285714</c:v>
                </c:pt>
                <c:pt idx="24">
                  <c:v>0.965862068965517</c:v>
                </c:pt>
                <c:pt idx="25">
                  <c:v>0.96741935483871</c:v>
                </c:pt>
                <c:pt idx="26">
                  <c:v>0.968064516129032</c:v>
                </c:pt>
                <c:pt idx="27">
                  <c:v>0.97</c:v>
                </c:pt>
                <c:pt idx="28">
                  <c:v>0.971428571428571</c:v>
                </c:pt>
                <c:pt idx="29">
                  <c:v>0.972222222222222</c:v>
                </c:pt>
                <c:pt idx="30">
                  <c:v>0.972972972972973</c:v>
                </c:pt>
                <c:pt idx="31">
                  <c:v>0.973684210526316</c:v>
                </c:pt>
                <c:pt idx="32">
                  <c:v>0.974615384615385</c:v>
                </c:pt>
                <c:pt idx="33">
                  <c:v>0.975853658536585</c:v>
                </c:pt>
                <c:pt idx="34">
                  <c:v>0.976428571428571</c:v>
                </c:pt>
                <c:pt idx="35">
                  <c:v>0.976744186046512</c:v>
                </c:pt>
                <c:pt idx="36">
                  <c:v>0.9775</c:v>
                </c:pt>
                <c:pt idx="37">
                  <c:v>0.977277891388321</c:v>
                </c:pt>
                <c:pt idx="38">
                  <c:v>0.977272727272727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0732176"/>
        <c:axId val="933116224"/>
      </c:scatterChart>
      <c:valAx>
        <c:axId val="860732176"/>
        <c:scaling>
          <c:orientation val="minMax"/>
          <c:max val="3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933116224"/>
        <c:crosses val="autoZero"/>
        <c:crossBetween val="midCat"/>
      </c:valAx>
      <c:valAx>
        <c:axId val="933116224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860732176"/>
        <c:crosses val="autoZero"/>
        <c:crossBetween val="midCat"/>
      </c:valAx>
    </c:plotArea>
    <c:legend>
      <c:legendPos val="t"/>
      <c:layout>
        <c:manualLayout>
          <c:xMode val="edge"/>
          <c:yMode val="edge"/>
          <c:x val="0.200267610258721"/>
          <c:y val="0.0765582561387266"/>
          <c:w val="0.599464779482558"/>
          <c:h val="0.0530633559239167"/>
        </c:manualLayout>
      </c:layout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Ether Series</a:t>
            </a:r>
            <a:r>
              <a:rPr lang="en-US" baseline="0"/>
              <a:t> (0.1 mol%)</a:t>
            </a:r>
            <a:endParaRPr lang="en-US"/>
          </a:p>
        </c:rich>
      </c:tx>
      <c:layout>
        <c:manualLayout>
          <c:xMode val="edge"/>
          <c:yMode val="edge"/>
          <c:x val="0.429288910685707"/>
          <c:y val="0.026422140505453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1259768717575"/>
          <c:y val="0.15694085705518"/>
          <c:w val="0.854320977158682"/>
          <c:h val="0.766858729968845"/>
        </c:manualLayout>
      </c:layout>
      <c:scatterChart>
        <c:scatterStyle val="lineMarker"/>
        <c:varyColors val="0"/>
        <c:ser>
          <c:idx val="3"/>
          <c:order val="0"/>
          <c:tx>
            <c:v>AA (0.1 mol%)</c:v>
          </c:tx>
          <c:spPr>
            <a:ln w="47625">
              <a:noFill/>
            </a:ln>
          </c:spPr>
          <c:marker>
            <c:symbol val="circle"/>
            <c:size val="4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'KB488'!$B$2:$B$69</c:f>
              <c:numCache>
                <c:formatCode>0.00</c:formatCode>
                <c:ptCount val="68"/>
                <c:pt idx="0">
                  <c:v>0.0</c:v>
                </c:pt>
                <c:pt idx="1">
                  <c:v>2.0</c:v>
                </c:pt>
                <c:pt idx="2">
                  <c:v>7.0</c:v>
                </c:pt>
                <c:pt idx="3">
                  <c:v>12.0</c:v>
                </c:pt>
                <c:pt idx="4">
                  <c:v>17.0</c:v>
                </c:pt>
                <c:pt idx="5">
                  <c:v>22.0</c:v>
                </c:pt>
                <c:pt idx="6">
                  <c:v>27.0</c:v>
                </c:pt>
                <c:pt idx="7">
                  <c:v>32.0</c:v>
                </c:pt>
                <c:pt idx="8">
                  <c:v>37.0</c:v>
                </c:pt>
                <c:pt idx="9">
                  <c:v>42.0</c:v>
                </c:pt>
                <c:pt idx="10">
                  <c:v>47.0</c:v>
                </c:pt>
                <c:pt idx="11">
                  <c:v>52.0</c:v>
                </c:pt>
                <c:pt idx="12">
                  <c:v>57.0</c:v>
                </c:pt>
                <c:pt idx="13">
                  <c:v>62.0</c:v>
                </c:pt>
                <c:pt idx="14">
                  <c:v>67.0</c:v>
                </c:pt>
                <c:pt idx="15">
                  <c:v>72.0</c:v>
                </c:pt>
                <c:pt idx="16">
                  <c:v>77.0</c:v>
                </c:pt>
                <c:pt idx="17">
                  <c:v>82.0</c:v>
                </c:pt>
                <c:pt idx="18">
                  <c:v>87.0</c:v>
                </c:pt>
                <c:pt idx="19">
                  <c:v>92.0</c:v>
                </c:pt>
                <c:pt idx="20">
                  <c:v>97.0</c:v>
                </c:pt>
                <c:pt idx="21">
                  <c:v>102.0</c:v>
                </c:pt>
                <c:pt idx="22">
                  <c:v>107.0</c:v>
                </c:pt>
                <c:pt idx="23">
                  <c:v>112.0</c:v>
                </c:pt>
                <c:pt idx="24">
                  <c:v>117.0</c:v>
                </c:pt>
                <c:pt idx="25">
                  <c:v>122.0</c:v>
                </c:pt>
                <c:pt idx="26">
                  <c:v>127.0</c:v>
                </c:pt>
                <c:pt idx="27">
                  <c:v>132.0</c:v>
                </c:pt>
                <c:pt idx="28">
                  <c:v>137.0</c:v>
                </c:pt>
                <c:pt idx="29">
                  <c:v>142.0</c:v>
                </c:pt>
                <c:pt idx="30">
                  <c:v>147.0</c:v>
                </c:pt>
                <c:pt idx="31">
                  <c:v>152.0</c:v>
                </c:pt>
                <c:pt idx="32">
                  <c:v>157.0</c:v>
                </c:pt>
                <c:pt idx="33">
                  <c:v>162.0</c:v>
                </c:pt>
                <c:pt idx="34">
                  <c:v>167.0</c:v>
                </c:pt>
                <c:pt idx="35">
                  <c:v>172.0</c:v>
                </c:pt>
                <c:pt idx="36">
                  <c:v>177.0</c:v>
                </c:pt>
                <c:pt idx="37">
                  <c:v>182.0</c:v>
                </c:pt>
                <c:pt idx="38">
                  <c:v>187.0</c:v>
                </c:pt>
                <c:pt idx="39">
                  <c:v>192.0</c:v>
                </c:pt>
                <c:pt idx="40">
                  <c:v>197.0</c:v>
                </c:pt>
                <c:pt idx="41">
                  <c:v>202.0</c:v>
                </c:pt>
                <c:pt idx="42">
                  <c:v>207.0</c:v>
                </c:pt>
                <c:pt idx="43">
                  <c:v>212.0</c:v>
                </c:pt>
                <c:pt idx="44">
                  <c:v>217.0</c:v>
                </c:pt>
                <c:pt idx="45">
                  <c:v>222.0</c:v>
                </c:pt>
                <c:pt idx="46">
                  <c:v>227.0</c:v>
                </c:pt>
                <c:pt idx="47">
                  <c:v>232.0</c:v>
                </c:pt>
                <c:pt idx="48">
                  <c:v>237.0</c:v>
                </c:pt>
                <c:pt idx="49">
                  <c:v>242.0</c:v>
                </c:pt>
                <c:pt idx="50">
                  <c:v>247.0</c:v>
                </c:pt>
                <c:pt idx="51">
                  <c:v>252.0</c:v>
                </c:pt>
                <c:pt idx="52">
                  <c:v>257.0</c:v>
                </c:pt>
                <c:pt idx="53">
                  <c:v>262.0</c:v>
                </c:pt>
                <c:pt idx="54">
                  <c:v>267.0</c:v>
                </c:pt>
                <c:pt idx="55">
                  <c:v>272.0</c:v>
                </c:pt>
                <c:pt idx="56">
                  <c:v>277.0</c:v>
                </c:pt>
                <c:pt idx="57">
                  <c:v>282.0</c:v>
                </c:pt>
                <c:pt idx="58">
                  <c:v>287.0</c:v>
                </c:pt>
                <c:pt idx="59">
                  <c:v>292.0</c:v>
                </c:pt>
              </c:numCache>
            </c:numRef>
          </c:xVal>
          <c:yVal>
            <c:numRef>
              <c:f>'KB488'!$E$2:$E$56</c:f>
              <c:numCache>
                <c:formatCode>0%</c:formatCode>
                <c:ptCount val="55"/>
                <c:pt idx="0">
                  <c:v>0.0</c:v>
                </c:pt>
                <c:pt idx="1">
                  <c:v>0.0371609067261241</c:v>
                </c:pt>
                <c:pt idx="2">
                  <c:v>0.143061516452074</c:v>
                </c:pt>
                <c:pt idx="3">
                  <c:v>0.255754475703325</c:v>
                </c:pt>
                <c:pt idx="4">
                  <c:v>0.35126582278481</c:v>
                </c:pt>
                <c:pt idx="5">
                  <c:v>0.432160804020101</c:v>
                </c:pt>
                <c:pt idx="6">
                  <c:v>0.5075</c:v>
                </c:pt>
                <c:pt idx="7">
                  <c:v>0.564948453608248</c:v>
                </c:pt>
                <c:pt idx="8">
                  <c:v>0.612704918032787</c:v>
                </c:pt>
                <c:pt idx="9">
                  <c:v>0.653767820773931</c:v>
                </c:pt>
                <c:pt idx="10">
                  <c:v>0.690243902439024</c:v>
                </c:pt>
                <c:pt idx="11">
                  <c:v>0.720194647201947</c:v>
                </c:pt>
                <c:pt idx="12">
                  <c:v>0.743961352657005</c:v>
                </c:pt>
                <c:pt idx="13">
                  <c:v>0.766265060240964</c:v>
                </c:pt>
                <c:pt idx="14">
                  <c:v>0.78714859437751</c:v>
                </c:pt>
                <c:pt idx="15">
                  <c:v>0.802</c:v>
                </c:pt>
                <c:pt idx="16">
                  <c:v>0.81437125748503</c:v>
                </c:pt>
                <c:pt idx="17">
                  <c:v>0.830769230769231</c:v>
                </c:pt>
                <c:pt idx="18">
                  <c:v>0.839590443686007</c:v>
                </c:pt>
                <c:pt idx="19">
                  <c:v>0.849829351535836</c:v>
                </c:pt>
                <c:pt idx="20">
                  <c:v>0.856899488926746</c:v>
                </c:pt>
                <c:pt idx="21">
                  <c:v>0.865874363327674</c:v>
                </c:pt>
                <c:pt idx="22">
                  <c:v>0.870967741935484</c:v>
                </c:pt>
                <c:pt idx="23">
                  <c:v>0.876480541455161</c:v>
                </c:pt>
                <c:pt idx="24">
                  <c:v>0.883495145631068</c:v>
                </c:pt>
                <c:pt idx="25">
                  <c:v>0.887931034482759</c:v>
                </c:pt>
                <c:pt idx="26">
                  <c:v>0.895256916996047</c:v>
                </c:pt>
                <c:pt idx="27">
                  <c:v>0.898321816386969</c:v>
                </c:pt>
                <c:pt idx="28">
                  <c:v>0.902550091074681</c:v>
                </c:pt>
                <c:pt idx="29">
                  <c:v>0.904545454545454</c:v>
                </c:pt>
                <c:pt idx="30">
                  <c:v>0.908925318761384</c:v>
                </c:pt>
                <c:pt idx="31">
                  <c:v>0.910909090909091</c:v>
                </c:pt>
                <c:pt idx="32">
                  <c:v>0.914545454545455</c:v>
                </c:pt>
                <c:pt idx="33">
                  <c:v>0.916287534121929</c:v>
                </c:pt>
                <c:pt idx="34">
                  <c:v>0.919090909090909</c:v>
                </c:pt>
                <c:pt idx="35">
                  <c:v>0.920808761583825</c:v>
                </c:pt>
                <c:pt idx="36">
                  <c:v>0.92327150084317</c:v>
                </c:pt>
                <c:pt idx="37">
                  <c:v>0.92495784148398</c:v>
                </c:pt>
                <c:pt idx="38">
                  <c:v>0.92586352148273</c:v>
                </c:pt>
                <c:pt idx="39">
                  <c:v>0.930075821398484</c:v>
                </c:pt>
                <c:pt idx="40">
                  <c:v>0.931192660550459</c:v>
                </c:pt>
                <c:pt idx="41">
                  <c:v>0.933158584534731</c:v>
                </c:pt>
                <c:pt idx="42">
                  <c:v>0.933158584534731</c:v>
                </c:pt>
                <c:pt idx="43">
                  <c:v>0.933289731850883</c:v>
                </c:pt>
                <c:pt idx="44">
                  <c:v>0.934984520123839</c:v>
                </c:pt>
                <c:pt idx="45">
                  <c:v>0.935483870967742</c:v>
                </c:pt>
                <c:pt idx="46">
                  <c:v>0.937344913151365</c:v>
                </c:pt>
                <c:pt idx="47">
                  <c:v>0.936959208899876</c:v>
                </c:pt>
                <c:pt idx="48">
                  <c:v>0.938162544169611</c:v>
                </c:pt>
                <c:pt idx="49">
                  <c:v>0.938162544169611</c:v>
                </c:pt>
                <c:pt idx="50">
                  <c:v>0.939376103590347</c:v>
                </c:pt>
                <c:pt idx="51">
                  <c:v>0.939929328621908</c:v>
                </c:pt>
                <c:pt idx="52">
                  <c:v>0.940518256772674</c:v>
                </c:pt>
                <c:pt idx="53">
                  <c:v>0.941072480848556</c:v>
                </c:pt>
                <c:pt idx="54">
                  <c:v>0.941141848145968</c:v>
                </c:pt>
              </c:numCache>
            </c:numRef>
          </c:yVal>
          <c:smooth val="0"/>
        </c:ser>
        <c:ser>
          <c:idx val="1"/>
          <c:order val="1"/>
          <c:tx>
            <c:v>PA (0.1 mol %)</c:v>
          </c:tx>
          <c:spPr>
            <a:ln w="47625">
              <a:noFill/>
            </a:ln>
          </c:spPr>
          <c:marker>
            <c:symbol val="square"/>
            <c:size val="4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'KB497'!$B$2:$B$61</c:f>
              <c:numCache>
                <c:formatCode>0.00</c:formatCode>
                <c:ptCount val="60"/>
                <c:pt idx="0">
                  <c:v>3.5</c:v>
                </c:pt>
                <c:pt idx="1">
                  <c:v>8.5</c:v>
                </c:pt>
                <c:pt idx="2">
                  <c:v>13.5</c:v>
                </c:pt>
                <c:pt idx="3">
                  <c:v>18.5</c:v>
                </c:pt>
                <c:pt idx="4">
                  <c:v>23.5</c:v>
                </c:pt>
                <c:pt idx="5">
                  <c:v>28.5</c:v>
                </c:pt>
                <c:pt idx="6">
                  <c:v>33.5</c:v>
                </c:pt>
                <c:pt idx="7">
                  <c:v>38.5</c:v>
                </c:pt>
                <c:pt idx="8">
                  <c:v>43.5</c:v>
                </c:pt>
                <c:pt idx="9">
                  <c:v>48.5</c:v>
                </c:pt>
                <c:pt idx="10">
                  <c:v>53.5</c:v>
                </c:pt>
                <c:pt idx="11">
                  <c:v>58.5</c:v>
                </c:pt>
                <c:pt idx="12">
                  <c:v>63.5</c:v>
                </c:pt>
                <c:pt idx="13">
                  <c:v>68.5</c:v>
                </c:pt>
                <c:pt idx="14">
                  <c:v>73.5</c:v>
                </c:pt>
                <c:pt idx="15">
                  <c:v>78.5</c:v>
                </c:pt>
                <c:pt idx="16">
                  <c:v>83.5</c:v>
                </c:pt>
                <c:pt idx="17">
                  <c:v>88.5</c:v>
                </c:pt>
                <c:pt idx="18">
                  <c:v>93.5</c:v>
                </c:pt>
                <c:pt idx="19">
                  <c:v>98.5</c:v>
                </c:pt>
                <c:pt idx="20">
                  <c:v>103.5</c:v>
                </c:pt>
                <c:pt idx="21">
                  <c:v>108.5</c:v>
                </c:pt>
                <c:pt idx="22">
                  <c:v>113.5</c:v>
                </c:pt>
                <c:pt idx="23">
                  <c:v>118.5</c:v>
                </c:pt>
                <c:pt idx="24">
                  <c:v>123.5</c:v>
                </c:pt>
                <c:pt idx="25">
                  <c:v>128.5</c:v>
                </c:pt>
                <c:pt idx="26">
                  <c:v>133.5</c:v>
                </c:pt>
                <c:pt idx="27">
                  <c:v>138.5</c:v>
                </c:pt>
                <c:pt idx="28">
                  <c:v>143.5</c:v>
                </c:pt>
                <c:pt idx="29">
                  <c:v>148.5</c:v>
                </c:pt>
                <c:pt idx="30">
                  <c:v>153.5</c:v>
                </c:pt>
                <c:pt idx="31">
                  <c:v>158.5</c:v>
                </c:pt>
                <c:pt idx="32">
                  <c:v>163.5</c:v>
                </c:pt>
                <c:pt idx="33">
                  <c:v>168.5</c:v>
                </c:pt>
                <c:pt idx="34">
                  <c:v>173.5</c:v>
                </c:pt>
                <c:pt idx="35">
                  <c:v>178.5</c:v>
                </c:pt>
                <c:pt idx="36">
                  <c:v>183.5</c:v>
                </c:pt>
                <c:pt idx="37">
                  <c:v>188.5</c:v>
                </c:pt>
                <c:pt idx="38">
                  <c:v>193.5</c:v>
                </c:pt>
                <c:pt idx="39">
                  <c:v>198.5</c:v>
                </c:pt>
                <c:pt idx="40">
                  <c:v>203.5</c:v>
                </c:pt>
                <c:pt idx="41">
                  <c:v>208.5</c:v>
                </c:pt>
                <c:pt idx="42">
                  <c:v>213.5</c:v>
                </c:pt>
                <c:pt idx="43">
                  <c:v>218.5</c:v>
                </c:pt>
                <c:pt idx="44">
                  <c:v>223.5</c:v>
                </c:pt>
                <c:pt idx="45">
                  <c:v>228.5</c:v>
                </c:pt>
                <c:pt idx="46">
                  <c:v>233.5</c:v>
                </c:pt>
                <c:pt idx="47">
                  <c:v>238.5</c:v>
                </c:pt>
                <c:pt idx="48">
                  <c:v>243.5</c:v>
                </c:pt>
                <c:pt idx="49">
                  <c:v>248.5</c:v>
                </c:pt>
                <c:pt idx="50">
                  <c:v>253.5</c:v>
                </c:pt>
                <c:pt idx="51">
                  <c:v>258.5</c:v>
                </c:pt>
                <c:pt idx="52">
                  <c:v>263.5</c:v>
                </c:pt>
                <c:pt idx="53">
                  <c:v>268.5</c:v>
                </c:pt>
                <c:pt idx="54">
                  <c:v>273.5</c:v>
                </c:pt>
                <c:pt idx="55">
                  <c:v>278.5</c:v>
                </c:pt>
                <c:pt idx="56">
                  <c:v>283.5</c:v>
                </c:pt>
                <c:pt idx="57">
                  <c:v>288.5</c:v>
                </c:pt>
                <c:pt idx="58">
                  <c:v>293.5</c:v>
                </c:pt>
                <c:pt idx="59">
                  <c:v>298.5</c:v>
                </c:pt>
              </c:numCache>
            </c:numRef>
          </c:xVal>
          <c:yVal>
            <c:numRef>
              <c:f>'KB497'!$E$2:$E$61</c:f>
              <c:numCache>
                <c:formatCode>0%</c:formatCode>
                <c:ptCount val="60"/>
                <c:pt idx="0">
                  <c:v>0.0</c:v>
                </c:pt>
                <c:pt idx="1">
                  <c:v>0.0144285714285714</c:v>
                </c:pt>
                <c:pt idx="2">
                  <c:v>0.0325806451612903</c:v>
                </c:pt>
                <c:pt idx="3">
                  <c:v>0.0881818181818182</c:v>
                </c:pt>
                <c:pt idx="4">
                  <c:v>0.18</c:v>
                </c:pt>
                <c:pt idx="5">
                  <c:v>0.29</c:v>
                </c:pt>
                <c:pt idx="6">
                  <c:v>0.396666666666667</c:v>
                </c:pt>
                <c:pt idx="7">
                  <c:v>0.48</c:v>
                </c:pt>
                <c:pt idx="8">
                  <c:v>0.54</c:v>
                </c:pt>
                <c:pt idx="9">
                  <c:v>0.595</c:v>
                </c:pt>
                <c:pt idx="10">
                  <c:v>0.633333333333333</c:v>
                </c:pt>
                <c:pt idx="11">
                  <c:v>0.663333333333333</c:v>
                </c:pt>
                <c:pt idx="12">
                  <c:v>0.686666666666667</c:v>
                </c:pt>
                <c:pt idx="13">
                  <c:v>0.7125</c:v>
                </c:pt>
                <c:pt idx="14">
                  <c:v>0.73</c:v>
                </c:pt>
                <c:pt idx="15">
                  <c:v>0.745</c:v>
                </c:pt>
                <c:pt idx="16">
                  <c:v>0.76</c:v>
                </c:pt>
                <c:pt idx="17">
                  <c:v>0.77</c:v>
                </c:pt>
                <c:pt idx="18">
                  <c:v>0.778</c:v>
                </c:pt>
                <c:pt idx="19">
                  <c:v>0.786</c:v>
                </c:pt>
                <c:pt idx="20">
                  <c:v>0.796</c:v>
                </c:pt>
                <c:pt idx="21">
                  <c:v>0.802</c:v>
                </c:pt>
                <c:pt idx="22">
                  <c:v>0.806</c:v>
                </c:pt>
                <c:pt idx="23">
                  <c:v>0.812</c:v>
                </c:pt>
                <c:pt idx="24">
                  <c:v>0.818</c:v>
                </c:pt>
                <c:pt idx="25">
                  <c:v>0.82</c:v>
                </c:pt>
                <c:pt idx="26">
                  <c:v>0.825</c:v>
                </c:pt>
                <c:pt idx="27">
                  <c:v>0.826666666666667</c:v>
                </c:pt>
                <c:pt idx="28">
                  <c:v>0.831666666666667</c:v>
                </c:pt>
                <c:pt idx="29">
                  <c:v>0.833333333333333</c:v>
                </c:pt>
                <c:pt idx="30">
                  <c:v>0.836666666666667</c:v>
                </c:pt>
                <c:pt idx="31">
                  <c:v>0.836666666666667</c:v>
                </c:pt>
                <c:pt idx="32">
                  <c:v>0.84</c:v>
                </c:pt>
                <c:pt idx="33">
                  <c:v>0.841666666666667</c:v>
                </c:pt>
                <c:pt idx="34">
                  <c:v>0.843333333333333</c:v>
                </c:pt>
                <c:pt idx="35">
                  <c:v>0.847142857142857</c:v>
                </c:pt>
                <c:pt idx="36">
                  <c:v>0.845</c:v>
                </c:pt>
                <c:pt idx="37">
                  <c:v>0.847142857142857</c:v>
                </c:pt>
                <c:pt idx="38">
                  <c:v>0.85</c:v>
                </c:pt>
                <c:pt idx="39">
                  <c:v>0.848571428571429</c:v>
                </c:pt>
                <c:pt idx="40">
                  <c:v>0.85</c:v>
                </c:pt>
                <c:pt idx="41">
                  <c:v>0.85</c:v>
                </c:pt>
                <c:pt idx="42">
                  <c:v>0.852857142857143</c:v>
                </c:pt>
                <c:pt idx="43">
                  <c:v>0.851428571428571</c:v>
                </c:pt>
                <c:pt idx="44">
                  <c:v>0.851428571428571</c:v>
                </c:pt>
                <c:pt idx="45">
                  <c:v>0.852857142857143</c:v>
                </c:pt>
                <c:pt idx="46">
                  <c:v>0.851428571428571</c:v>
                </c:pt>
                <c:pt idx="47">
                  <c:v>0.851428571428571</c:v>
                </c:pt>
                <c:pt idx="48">
                  <c:v>0.854285714285714</c:v>
                </c:pt>
                <c:pt idx="49">
                  <c:v>0.855714285714286</c:v>
                </c:pt>
                <c:pt idx="50">
                  <c:v>0.855714285714286</c:v>
                </c:pt>
                <c:pt idx="51">
                  <c:v>0.854285714285714</c:v>
                </c:pt>
                <c:pt idx="52">
                  <c:v>0.855714285714286</c:v>
                </c:pt>
                <c:pt idx="53">
                  <c:v>0.855714285714286</c:v>
                </c:pt>
                <c:pt idx="54">
                  <c:v>0.855714285714286</c:v>
                </c:pt>
                <c:pt idx="55">
                  <c:v>0.855714285714286</c:v>
                </c:pt>
                <c:pt idx="56">
                  <c:v>0.855714285714286</c:v>
                </c:pt>
                <c:pt idx="57">
                  <c:v>0.858571428571428</c:v>
                </c:pt>
                <c:pt idx="58">
                  <c:v>0.855714285714286</c:v>
                </c:pt>
                <c:pt idx="59">
                  <c:v>0.857142857142857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8985552"/>
        <c:axId val="958987984"/>
      </c:scatterChart>
      <c:valAx>
        <c:axId val="958985552"/>
        <c:scaling>
          <c:orientation val="minMax"/>
          <c:max val="24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958987984"/>
        <c:crosses val="autoZero"/>
        <c:crossBetween val="midCat"/>
      </c:valAx>
      <c:valAx>
        <c:axId val="958987984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958985552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0.31968493561201"/>
          <c:y val="0.0908592916993909"/>
          <c:w val="0.441298694812192"/>
          <c:h val="0.0530633559239167"/>
        </c:manualLayout>
      </c:layout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Ether</a:t>
            </a:r>
            <a:r>
              <a:rPr lang="en-US" baseline="0"/>
              <a:t> Series (1 mol%)</a:t>
            </a:r>
            <a:endParaRPr lang="en-US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11259768717575"/>
          <c:y val="0.133160930600271"/>
          <c:w val="0.854320977158682"/>
          <c:h val="0.782712014272117"/>
        </c:manualLayout>
      </c:layout>
      <c:scatterChart>
        <c:scatterStyle val="lineMarker"/>
        <c:varyColors val="0"/>
        <c:ser>
          <c:idx val="2"/>
          <c:order val="0"/>
          <c:tx>
            <c:v>AA (1 mol%)</c:v>
          </c:tx>
          <c:spPr>
            <a:ln w="47625">
              <a:noFill/>
            </a:ln>
          </c:spPr>
          <c:marker>
            <c:symbol val="circle"/>
            <c:size val="4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'KB487'!$B$2:$B$31</c:f>
              <c:numCache>
                <c:formatCode>0.00</c:formatCode>
                <c:ptCount val="30"/>
                <c:pt idx="0">
                  <c:v>0.0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  <c:pt idx="13">
                  <c:v>14.0</c:v>
                </c:pt>
                <c:pt idx="14">
                  <c:v>15.0</c:v>
                </c:pt>
                <c:pt idx="15">
                  <c:v>16.0</c:v>
                </c:pt>
                <c:pt idx="16">
                  <c:v>17.0</c:v>
                </c:pt>
                <c:pt idx="17">
                  <c:v>18.0</c:v>
                </c:pt>
                <c:pt idx="18">
                  <c:v>19.0</c:v>
                </c:pt>
                <c:pt idx="19">
                  <c:v>20.0</c:v>
                </c:pt>
                <c:pt idx="20">
                  <c:v>21.0</c:v>
                </c:pt>
                <c:pt idx="21">
                  <c:v>22.0</c:v>
                </c:pt>
                <c:pt idx="22">
                  <c:v>23.0</c:v>
                </c:pt>
                <c:pt idx="23">
                  <c:v>24.0</c:v>
                </c:pt>
                <c:pt idx="24">
                  <c:v>25.0</c:v>
                </c:pt>
                <c:pt idx="25">
                  <c:v>26.0</c:v>
                </c:pt>
                <c:pt idx="26">
                  <c:v>27.0</c:v>
                </c:pt>
                <c:pt idx="27">
                  <c:v>28.0</c:v>
                </c:pt>
                <c:pt idx="28">
                  <c:v>29.0</c:v>
                </c:pt>
                <c:pt idx="29">
                  <c:v>30.0</c:v>
                </c:pt>
              </c:numCache>
            </c:numRef>
          </c:xVal>
          <c:yVal>
            <c:numRef>
              <c:f>'KB487'!$H$2:$H$31</c:f>
              <c:numCache>
                <c:formatCode>General</c:formatCode>
                <c:ptCount val="30"/>
                <c:pt idx="0">
                  <c:v>-2.302585092994045</c:v>
                </c:pt>
                <c:pt idx="1">
                  <c:v>-2.432262916302578</c:v>
                </c:pt>
                <c:pt idx="2">
                  <c:v>-2.567649076858054</c:v>
                </c:pt>
                <c:pt idx="3">
                  <c:v>-2.717318108032991</c:v>
                </c:pt>
                <c:pt idx="4">
                  <c:v>-2.867114895731897</c:v>
                </c:pt>
                <c:pt idx="5">
                  <c:v>-3.015340744942367</c:v>
                </c:pt>
                <c:pt idx="6">
                  <c:v>-3.149882953381249</c:v>
                </c:pt>
                <c:pt idx="7">
                  <c:v>-3.284592896525216</c:v>
                </c:pt>
                <c:pt idx="8">
                  <c:v>-3.404700012213357</c:v>
                </c:pt>
                <c:pt idx="9">
                  <c:v>-3.538194982263164</c:v>
                </c:pt>
                <c:pt idx="10">
                  <c:v>-3.685448919017147</c:v>
                </c:pt>
                <c:pt idx="11">
                  <c:v>-3.81742053973687</c:v>
                </c:pt>
                <c:pt idx="12">
                  <c:v>-3.955508117367884</c:v>
                </c:pt>
                <c:pt idx="13">
                  <c:v>-4.104496933686119</c:v>
                </c:pt>
                <c:pt idx="14">
                  <c:v>-4.253524590454361</c:v>
                </c:pt>
                <c:pt idx="15">
                  <c:v>-4.404059349673764</c:v>
                </c:pt>
                <c:pt idx="16">
                  <c:v>-4.538016564605799</c:v>
                </c:pt>
                <c:pt idx="17">
                  <c:v>-4.705574620314159</c:v>
                </c:pt>
                <c:pt idx="18">
                  <c:v>-4.859036909945142</c:v>
                </c:pt>
                <c:pt idx="19">
                  <c:v>-5.01327207874856</c:v>
                </c:pt>
                <c:pt idx="20">
                  <c:v>-5.165727445827355</c:v>
                </c:pt>
                <c:pt idx="21">
                  <c:v>-5.301470285607652</c:v>
                </c:pt>
                <c:pt idx="22">
                  <c:v>-5.432848259505642</c:v>
                </c:pt>
                <c:pt idx="23">
                  <c:v>-5.550346610794274</c:v>
                </c:pt>
                <c:pt idx="24">
                  <c:v>-5.661308952097471</c:v>
                </c:pt>
                <c:pt idx="25">
                  <c:v>-5.749728162717156</c:v>
                </c:pt>
                <c:pt idx="26">
                  <c:v>-5.828035561427268</c:v>
                </c:pt>
                <c:pt idx="27">
                  <c:v>-5.895320686555078</c:v>
                </c:pt>
                <c:pt idx="28">
                  <c:v>-5.929914752553245</c:v>
                </c:pt>
                <c:pt idx="29">
                  <c:v>-5.9853232790859</c:v>
                </c:pt>
              </c:numCache>
            </c:numRef>
          </c:yVal>
          <c:smooth val="0"/>
        </c:ser>
        <c:ser>
          <c:idx val="3"/>
          <c:order val="1"/>
          <c:tx>
            <c:v>PA (1 mol%)</c:v>
          </c:tx>
          <c:spPr>
            <a:ln w="47625">
              <a:noFill/>
            </a:ln>
          </c:spPr>
          <c:marker>
            <c:symbol val="x"/>
            <c:size val="4"/>
            <c:spPr>
              <a:ln>
                <a:solidFill>
                  <a:schemeClr val="tx1"/>
                </a:solidFill>
              </a:ln>
            </c:spPr>
          </c:marker>
          <c:xVal>
            <c:numRef>
              <c:f>'KB489'!$A$2:$A$40</c:f>
              <c:numCache>
                <c:formatCode>0.00</c:formatCode>
                <c:ptCount val="39"/>
                <c:pt idx="0">
                  <c:v>2.0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7.0</c:v>
                </c:pt>
                <c:pt idx="6">
                  <c:v>8.0</c:v>
                </c:pt>
                <c:pt idx="7">
                  <c:v>9.0</c:v>
                </c:pt>
                <c:pt idx="8">
                  <c:v>10.0</c:v>
                </c:pt>
                <c:pt idx="9">
                  <c:v>11.0</c:v>
                </c:pt>
                <c:pt idx="10">
                  <c:v>12.0</c:v>
                </c:pt>
                <c:pt idx="11">
                  <c:v>13.0</c:v>
                </c:pt>
                <c:pt idx="12">
                  <c:v>14.0</c:v>
                </c:pt>
                <c:pt idx="13">
                  <c:v>15.0</c:v>
                </c:pt>
                <c:pt idx="14">
                  <c:v>16.0</c:v>
                </c:pt>
                <c:pt idx="15">
                  <c:v>17.0</c:v>
                </c:pt>
                <c:pt idx="16">
                  <c:v>18.0</c:v>
                </c:pt>
                <c:pt idx="17">
                  <c:v>19.0</c:v>
                </c:pt>
                <c:pt idx="18">
                  <c:v>20.0</c:v>
                </c:pt>
                <c:pt idx="19">
                  <c:v>21.0</c:v>
                </c:pt>
                <c:pt idx="20">
                  <c:v>22.0</c:v>
                </c:pt>
                <c:pt idx="21">
                  <c:v>23.0</c:v>
                </c:pt>
                <c:pt idx="22">
                  <c:v>24.0</c:v>
                </c:pt>
                <c:pt idx="23">
                  <c:v>25.0</c:v>
                </c:pt>
                <c:pt idx="24">
                  <c:v>26.0</c:v>
                </c:pt>
                <c:pt idx="25">
                  <c:v>27.0</c:v>
                </c:pt>
                <c:pt idx="26">
                  <c:v>28.0</c:v>
                </c:pt>
                <c:pt idx="27">
                  <c:v>29.0</c:v>
                </c:pt>
                <c:pt idx="28">
                  <c:v>30.0</c:v>
                </c:pt>
                <c:pt idx="29">
                  <c:v>31.0</c:v>
                </c:pt>
                <c:pt idx="30">
                  <c:v>32.0</c:v>
                </c:pt>
                <c:pt idx="31">
                  <c:v>33.0</c:v>
                </c:pt>
                <c:pt idx="32">
                  <c:v>34.0</c:v>
                </c:pt>
                <c:pt idx="33">
                  <c:v>35.0</c:v>
                </c:pt>
                <c:pt idx="34">
                  <c:v>36.0</c:v>
                </c:pt>
                <c:pt idx="35">
                  <c:v>37.0</c:v>
                </c:pt>
                <c:pt idx="36">
                  <c:v>38.0</c:v>
                </c:pt>
                <c:pt idx="37">
                  <c:v>39.0</c:v>
                </c:pt>
                <c:pt idx="38">
                  <c:v>40.0</c:v>
                </c:pt>
              </c:numCache>
            </c:numRef>
          </c:xVal>
          <c:yVal>
            <c:numRef>
              <c:f>'KB489'!$G$2:$G$40</c:f>
              <c:numCache>
                <c:formatCode>General</c:formatCode>
                <c:ptCount val="39"/>
                <c:pt idx="0">
                  <c:v>-2.342974021231736</c:v>
                </c:pt>
                <c:pt idx="1">
                  <c:v>-2.472978078922726</c:v>
                </c:pt>
                <c:pt idx="2">
                  <c:v>-2.65450943417418</c:v>
                </c:pt>
                <c:pt idx="3">
                  <c:v>-2.891372258229748</c:v>
                </c:pt>
                <c:pt idx="4">
                  <c:v>-3.170085660698768</c:v>
                </c:pt>
                <c:pt idx="5">
                  <c:v>-3.411247717515657</c:v>
                </c:pt>
                <c:pt idx="6">
                  <c:v>-3.640089289944504</c:v>
                </c:pt>
                <c:pt idx="7">
                  <c:v>-3.85375409730417</c:v>
                </c:pt>
                <c:pt idx="8">
                  <c:v>-4.036075654098125</c:v>
                </c:pt>
                <c:pt idx="9">
                  <c:v>-4.218936439807814</c:v>
                </c:pt>
                <c:pt idx="10">
                  <c:v>-4.362224007377702</c:v>
                </c:pt>
                <c:pt idx="11">
                  <c:v>-4.509860006183766</c:v>
                </c:pt>
                <c:pt idx="12">
                  <c:v>-4.645992180508345</c:v>
                </c:pt>
                <c:pt idx="13">
                  <c:v>-4.777541411928878</c:v>
                </c:pt>
                <c:pt idx="14">
                  <c:v>-4.887737157773102</c:v>
                </c:pt>
                <c:pt idx="15">
                  <c:v>-4.990832666800077</c:v>
                </c:pt>
                <c:pt idx="16">
                  <c:v>-5.095376522551346</c:v>
                </c:pt>
                <c:pt idx="17">
                  <c:v>-5.203007186743712</c:v>
                </c:pt>
                <c:pt idx="18">
                  <c:v>-5.278514739251858</c:v>
                </c:pt>
                <c:pt idx="19">
                  <c:v>-5.367310238034989</c:v>
                </c:pt>
                <c:pt idx="20">
                  <c:v>-5.428128978070025</c:v>
                </c:pt>
                <c:pt idx="21">
                  <c:v>-5.511510587009075</c:v>
                </c:pt>
                <c:pt idx="22">
                  <c:v>-5.57073196686903</c:v>
                </c:pt>
                <c:pt idx="23">
                  <c:v>-5.63478960316925</c:v>
                </c:pt>
                <c:pt idx="24">
                  <c:v>-5.679931258834022</c:v>
                </c:pt>
                <c:pt idx="25">
                  <c:v>-5.726621966626023</c:v>
                </c:pt>
                <c:pt idx="26">
                  <c:v>-5.746622633332694</c:v>
                </c:pt>
                <c:pt idx="27">
                  <c:v>-5.809142990314026</c:v>
                </c:pt>
                <c:pt idx="28">
                  <c:v>-5.857933154483459</c:v>
                </c:pt>
                <c:pt idx="29">
                  <c:v>-5.886104031450155</c:v>
                </c:pt>
                <c:pt idx="30">
                  <c:v>-5.913503005638271</c:v>
                </c:pt>
                <c:pt idx="31">
                  <c:v>-5.940171252720432</c:v>
                </c:pt>
                <c:pt idx="32">
                  <c:v>-5.97619707497719</c:v>
                </c:pt>
                <c:pt idx="33">
                  <c:v>-6.026207495551854</c:v>
                </c:pt>
                <c:pt idx="34">
                  <c:v>-6.050305047130915</c:v>
                </c:pt>
                <c:pt idx="35">
                  <c:v>-6.063785208687606</c:v>
                </c:pt>
                <c:pt idx="36">
                  <c:v>-6.096825062765805</c:v>
                </c:pt>
                <c:pt idx="37">
                  <c:v>-6.087001973817048</c:v>
                </c:pt>
                <c:pt idx="38">
                  <c:v>-6.086774726912307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8995520"/>
        <c:axId val="932985872"/>
      </c:scatterChart>
      <c:valAx>
        <c:axId val="958995520"/>
        <c:scaling>
          <c:orientation val="minMax"/>
          <c:max val="3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layout>
            <c:manualLayout>
              <c:xMode val="edge"/>
              <c:yMode val="edge"/>
              <c:x val="0.4953930015919"/>
              <c:y val="0.955506155630568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932985872"/>
        <c:crossesAt val="-7.0"/>
        <c:crossBetween val="midCat"/>
      </c:valAx>
      <c:valAx>
        <c:axId val="932985872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crossAx val="958995520"/>
        <c:crosses val="autoZero"/>
        <c:crossBetween val="midCat"/>
      </c:valAx>
    </c:plotArea>
    <c:legend>
      <c:legendPos val="t"/>
      <c:layout>
        <c:manualLayout>
          <c:xMode val="edge"/>
          <c:yMode val="edge"/>
          <c:x val="0.200267610258721"/>
          <c:y val="0.0765582561387266"/>
          <c:w val="0.599464779482558"/>
          <c:h val="0.0530633559239167"/>
        </c:manualLayout>
      </c:layout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Ether Series</a:t>
            </a:r>
            <a:r>
              <a:rPr lang="en-US" baseline="0"/>
              <a:t> (0.1 mol%)</a:t>
            </a:r>
            <a:endParaRPr lang="en-US"/>
          </a:p>
        </c:rich>
      </c:tx>
      <c:layout>
        <c:manualLayout>
          <c:xMode val="edge"/>
          <c:yMode val="edge"/>
          <c:x val="0.429288910685707"/>
          <c:y val="0.026422140505453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1259768717575"/>
          <c:y val="0.15694085705518"/>
          <c:w val="0.854320977158682"/>
          <c:h val="0.766858729968845"/>
        </c:manualLayout>
      </c:layout>
      <c:scatterChart>
        <c:scatterStyle val="lineMarker"/>
        <c:varyColors val="0"/>
        <c:ser>
          <c:idx val="3"/>
          <c:order val="0"/>
          <c:tx>
            <c:v>AA (0.1 mol%)</c:v>
          </c:tx>
          <c:spPr>
            <a:ln w="47625">
              <a:noFill/>
            </a:ln>
          </c:spPr>
          <c:marker>
            <c:symbol val="circle"/>
            <c:size val="4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'KB488'!$B$2:$B$61</c:f>
              <c:numCache>
                <c:formatCode>0.00</c:formatCode>
                <c:ptCount val="60"/>
                <c:pt idx="0">
                  <c:v>0.0</c:v>
                </c:pt>
                <c:pt idx="1">
                  <c:v>2.0</c:v>
                </c:pt>
                <c:pt idx="2">
                  <c:v>7.0</c:v>
                </c:pt>
                <c:pt idx="3">
                  <c:v>12.0</c:v>
                </c:pt>
                <c:pt idx="4">
                  <c:v>17.0</c:v>
                </c:pt>
                <c:pt idx="5">
                  <c:v>22.0</c:v>
                </c:pt>
                <c:pt idx="6">
                  <c:v>27.0</c:v>
                </c:pt>
                <c:pt idx="7">
                  <c:v>32.0</c:v>
                </c:pt>
                <c:pt idx="8">
                  <c:v>37.0</c:v>
                </c:pt>
                <c:pt idx="9">
                  <c:v>42.0</c:v>
                </c:pt>
                <c:pt idx="10">
                  <c:v>47.0</c:v>
                </c:pt>
                <c:pt idx="11">
                  <c:v>52.0</c:v>
                </c:pt>
                <c:pt idx="12">
                  <c:v>57.0</c:v>
                </c:pt>
                <c:pt idx="13">
                  <c:v>62.0</c:v>
                </c:pt>
                <c:pt idx="14">
                  <c:v>67.0</c:v>
                </c:pt>
                <c:pt idx="15">
                  <c:v>72.0</c:v>
                </c:pt>
                <c:pt idx="16">
                  <c:v>77.0</c:v>
                </c:pt>
                <c:pt idx="17">
                  <c:v>82.0</c:v>
                </c:pt>
                <c:pt idx="18">
                  <c:v>87.0</c:v>
                </c:pt>
                <c:pt idx="19">
                  <c:v>92.0</c:v>
                </c:pt>
                <c:pt idx="20">
                  <c:v>97.0</c:v>
                </c:pt>
                <c:pt idx="21">
                  <c:v>102.0</c:v>
                </c:pt>
                <c:pt idx="22">
                  <c:v>107.0</c:v>
                </c:pt>
                <c:pt idx="23">
                  <c:v>112.0</c:v>
                </c:pt>
                <c:pt idx="24">
                  <c:v>117.0</c:v>
                </c:pt>
                <c:pt idx="25">
                  <c:v>122.0</c:v>
                </c:pt>
                <c:pt idx="26">
                  <c:v>127.0</c:v>
                </c:pt>
                <c:pt idx="27">
                  <c:v>132.0</c:v>
                </c:pt>
                <c:pt idx="28">
                  <c:v>137.0</c:v>
                </c:pt>
                <c:pt idx="29">
                  <c:v>142.0</c:v>
                </c:pt>
                <c:pt idx="30">
                  <c:v>147.0</c:v>
                </c:pt>
                <c:pt idx="31">
                  <c:v>152.0</c:v>
                </c:pt>
                <c:pt idx="32">
                  <c:v>157.0</c:v>
                </c:pt>
                <c:pt idx="33">
                  <c:v>162.0</c:v>
                </c:pt>
                <c:pt idx="34">
                  <c:v>167.0</c:v>
                </c:pt>
                <c:pt idx="35">
                  <c:v>172.0</c:v>
                </c:pt>
                <c:pt idx="36">
                  <c:v>177.0</c:v>
                </c:pt>
                <c:pt idx="37">
                  <c:v>182.0</c:v>
                </c:pt>
                <c:pt idx="38">
                  <c:v>187.0</c:v>
                </c:pt>
                <c:pt idx="39">
                  <c:v>192.0</c:v>
                </c:pt>
                <c:pt idx="40">
                  <c:v>197.0</c:v>
                </c:pt>
                <c:pt idx="41">
                  <c:v>202.0</c:v>
                </c:pt>
                <c:pt idx="42">
                  <c:v>207.0</c:v>
                </c:pt>
                <c:pt idx="43">
                  <c:v>212.0</c:v>
                </c:pt>
                <c:pt idx="44">
                  <c:v>217.0</c:v>
                </c:pt>
                <c:pt idx="45">
                  <c:v>222.0</c:v>
                </c:pt>
                <c:pt idx="46">
                  <c:v>227.0</c:v>
                </c:pt>
                <c:pt idx="47">
                  <c:v>232.0</c:v>
                </c:pt>
                <c:pt idx="48">
                  <c:v>237.0</c:v>
                </c:pt>
                <c:pt idx="49">
                  <c:v>242.0</c:v>
                </c:pt>
                <c:pt idx="50">
                  <c:v>247.0</c:v>
                </c:pt>
                <c:pt idx="51">
                  <c:v>252.0</c:v>
                </c:pt>
                <c:pt idx="52">
                  <c:v>257.0</c:v>
                </c:pt>
                <c:pt idx="53">
                  <c:v>262.0</c:v>
                </c:pt>
                <c:pt idx="54">
                  <c:v>267.0</c:v>
                </c:pt>
                <c:pt idx="55">
                  <c:v>272.0</c:v>
                </c:pt>
                <c:pt idx="56">
                  <c:v>277.0</c:v>
                </c:pt>
                <c:pt idx="57">
                  <c:v>282.0</c:v>
                </c:pt>
                <c:pt idx="58">
                  <c:v>287.0</c:v>
                </c:pt>
                <c:pt idx="59">
                  <c:v>292.0</c:v>
                </c:pt>
              </c:numCache>
            </c:numRef>
          </c:xVal>
          <c:yVal>
            <c:numRef>
              <c:f>'KB488'!$H$2:$H$61</c:f>
              <c:numCache>
                <c:formatCode>General</c:formatCode>
                <c:ptCount val="60"/>
                <c:pt idx="0">
                  <c:v>-2.302585092994045</c:v>
                </c:pt>
                <c:pt idx="1">
                  <c:v>-2.340454063158841</c:v>
                </c:pt>
                <c:pt idx="2">
                  <c:v>-2.456974237112406</c:v>
                </c:pt>
                <c:pt idx="3">
                  <c:v>-2.597969385807919</c:v>
                </c:pt>
                <c:pt idx="4">
                  <c:v>-2.73531732744255</c:v>
                </c:pt>
                <c:pt idx="5">
                  <c:v>-2.868502099006198</c:v>
                </c:pt>
                <c:pt idx="6">
                  <c:v>-3.010845911364039</c:v>
                </c:pt>
                <c:pt idx="7">
                  <c:v>-3.134875850455463</c:v>
                </c:pt>
                <c:pt idx="8">
                  <c:v>-3.25115348378755</c:v>
                </c:pt>
                <c:pt idx="9">
                  <c:v>-3.363230783738304</c:v>
                </c:pt>
                <c:pt idx="10">
                  <c:v>-3.474555166233808</c:v>
                </c:pt>
                <c:pt idx="11">
                  <c:v>-3.576246179127031</c:v>
                </c:pt>
                <c:pt idx="12">
                  <c:v>-3.665011972707292</c:v>
                </c:pt>
                <c:pt idx="13">
                  <c:v>-3.756152634721361</c:v>
                </c:pt>
                <c:pt idx="14">
                  <c:v>-3.849746075906631</c:v>
                </c:pt>
                <c:pt idx="15">
                  <c:v>-3.922073341281647</c:v>
                </c:pt>
                <c:pt idx="16">
                  <c:v>-3.986591700925655</c:v>
                </c:pt>
                <c:pt idx="17">
                  <c:v>-4.079077090091312</c:v>
                </c:pt>
                <c:pt idx="18">
                  <c:v>-4.132610100301054</c:v>
                </c:pt>
                <c:pt idx="19">
                  <c:v>-4.198568068092851</c:v>
                </c:pt>
                <c:pt idx="20">
                  <c:v>-4.246793113978828</c:v>
                </c:pt>
                <c:pt idx="21">
                  <c:v>-4.31156342417861</c:v>
                </c:pt>
                <c:pt idx="22">
                  <c:v>-4.350277936359301</c:v>
                </c:pt>
                <c:pt idx="23">
                  <c:v>-4.393941669251752</c:v>
                </c:pt>
                <c:pt idx="24">
                  <c:v>-4.45240743143568</c:v>
                </c:pt>
                <c:pt idx="25">
                  <c:v>-4.491225926638873</c:v>
                </c:pt>
                <c:pt idx="26">
                  <c:v>-4.558829848729388</c:v>
                </c:pt>
                <c:pt idx="27">
                  <c:v>-4.588527609013093</c:v>
                </c:pt>
                <c:pt idx="28">
                  <c:v>-4.631001880601615</c:v>
                </c:pt>
                <c:pt idx="29">
                  <c:v>-4.651690201622983</c:v>
                </c:pt>
                <c:pt idx="30">
                  <c:v>-4.698660529075431</c:v>
                </c:pt>
                <c:pt idx="31">
                  <c:v>-4.720683073109935</c:v>
                </c:pt>
                <c:pt idx="32">
                  <c:v>-4.762355769510504</c:v>
                </c:pt>
                <c:pt idx="33">
                  <c:v>-4.782952470348626</c:v>
                </c:pt>
                <c:pt idx="34">
                  <c:v>-4.817014182048368</c:v>
                </c:pt>
                <c:pt idx="35">
                  <c:v>-4.838474705333711</c:v>
                </c:pt>
                <c:pt idx="36">
                  <c:v>-4.870067166034866</c:v>
                </c:pt>
                <c:pt idx="37">
                  <c:v>-4.892290302819576</c:v>
                </c:pt>
                <c:pt idx="38">
                  <c:v>-4.904432673125507</c:v>
                </c:pt>
                <c:pt idx="39">
                  <c:v>-4.962928879807116</c:v>
                </c:pt>
                <c:pt idx="40">
                  <c:v>-4.979029954680924</c:v>
                </c:pt>
                <c:pt idx="41">
                  <c:v>-5.008017491554176</c:v>
                </c:pt>
                <c:pt idx="42">
                  <c:v>-5.008017491554176</c:v>
                </c:pt>
                <c:pt idx="43">
                  <c:v>-5.009981485638836</c:v>
                </c:pt>
                <c:pt idx="44">
                  <c:v>-5.03571497849328</c:v>
                </c:pt>
                <c:pt idx="45">
                  <c:v>-5.043425116919246</c:v>
                </c:pt>
                <c:pt idx="46">
                  <c:v>-5.072695499219358</c:v>
                </c:pt>
                <c:pt idx="47">
                  <c:v>-5.066558377328212</c:v>
                </c:pt>
                <c:pt idx="48">
                  <c:v>-5.085831109707815</c:v>
                </c:pt>
                <c:pt idx="49">
                  <c:v>-5.085831109707815</c:v>
                </c:pt>
                <c:pt idx="50">
                  <c:v>-5.105651226436341</c:v>
                </c:pt>
                <c:pt idx="51">
                  <c:v>-5.114818646581067</c:v>
                </c:pt>
                <c:pt idx="52">
                  <c:v>-5.124670943024079</c:v>
                </c:pt>
                <c:pt idx="53">
                  <c:v>-5.134032172240182</c:v>
                </c:pt>
                <c:pt idx="54">
                  <c:v>-5.135210028677885</c:v>
                </c:pt>
                <c:pt idx="55">
                  <c:v>-5.145260364531388</c:v>
                </c:pt>
                <c:pt idx="56">
                  <c:v>-5.154823981194764</c:v>
                </c:pt>
                <c:pt idx="57">
                  <c:v>-5.156001144367782</c:v>
                </c:pt>
                <c:pt idx="58">
                  <c:v>-5.157764294986161</c:v>
                </c:pt>
                <c:pt idx="59">
                  <c:v>-5.165669236162596</c:v>
                </c:pt>
              </c:numCache>
            </c:numRef>
          </c:yVal>
          <c:smooth val="0"/>
        </c:ser>
        <c:ser>
          <c:idx val="1"/>
          <c:order val="1"/>
          <c:tx>
            <c:v>PA (0.1 mol %)</c:v>
          </c:tx>
          <c:spPr>
            <a:ln w="47625">
              <a:noFill/>
            </a:ln>
          </c:spPr>
          <c:marker>
            <c:symbol val="square"/>
            <c:size val="4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'KB497'!$B$2:$B$61</c:f>
              <c:numCache>
                <c:formatCode>0.00</c:formatCode>
                <c:ptCount val="60"/>
                <c:pt idx="0">
                  <c:v>3.5</c:v>
                </c:pt>
                <c:pt idx="1">
                  <c:v>8.5</c:v>
                </c:pt>
                <c:pt idx="2">
                  <c:v>13.5</c:v>
                </c:pt>
                <c:pt idx="3">
                  <c:v>18.5</c:v>
                </c:pt>
                <c:pt idx="4">
                  <c:v>23.5</c:v>
                </c:pt>
                <c:pt idx="5">
                  <c:v>28.5</c:v>
                </c:pt>
                <c:pt idx="6">
                  <c:v>33.5</c:v>
                </c:pt>
                <c:pt idx="7">
                  <c:v>38.5</c:v>
                </c:pt>
                <c:pt idx="8">
                  <c:v>43.5</c:v>
                </c:pt>
                <c:pt idx="9">
                  <c:v>48.5</c:v>
                </c:pt>
                <c:pt idx="10">
                  <c:v>53.5</c:v>
                </c:pt>
                <c:pt idx="11">
                  <c:v>58.5</c:v>
                </c:pt>
                <c:pt idx="12">
                  <c:v>63.5</c:v>
                </c:pt>
                <c:pt idx="13">
                  <c:v>68.5</c:v>
                </c:pt>
                <c:pt idx="14">
                  <c:v>73.5</c:v>
                </c:pt>
                <c:pt idx="15">
                  <c:v>78.5</c:v>
                </c:pt>
                <c:pt idx="16">
                  <c:v>83.5</c:v>
                </c:pt>
                <c:pt idx="17">
                  <c:v>88.5</c:v>
                </c:pt>
                <c:pt idx="18">
                  <c:v>93.5</c:v>
                </c:pt>
                <c:pt idx="19">
                  <c:v>98.5</c:v>
                </c:pt>
                <c:pt idx="20">
                  <c:v>103.5</c:v>
                </c:pt>
                <c:pt idx="21">
                  <c:v>108.5</c:v>
                </c:pt>
                <c:pt idx="22">
                  <c:v>113.5</c:v>
                </c:pt>
                <c:pt idx="23">
                  <c:v>118.5</c:v>
                </c:pt>
                <c:pt idx="24">
                  <c:v>123.5</c:v>
                </c:pt>
                <c:pt idx="25">
                  <c:v>128.5</c:v>
                </c:pt>
                <c:pt idx="26">
                  <c:v>133.5</c:v>
                </c:pt>
                <c:pt idx="27">
                  <c:v>138.5</c:v>
                </c:pt>
                <c:pt idx="28">
                  <c:v>143.5</c:v>
                </c:pt>
                <c:pt idx="29">
                  <c:v>148.5</c:v>
                </c:pt>
                <c:pt idx="30">
                  <c:v>153.5</c:v>
                </c:pt>
                <c:pt idx="31">
                  <c:v>158.5</c:v>
                </c:pt>
                <c:pt idx="32">
                  <c:v>163.5</c:v>
                </c:pt>
                <c:pt idx="33">
                  <c:v>168.5</c:v>
                </c:pt>
                <c:pt idx="34">
                  <c:v>173.5</c:v>
                </c:pt>
                <c:pt idx="35">
                  <c:v>178.5</c:v>
                </c:pt>
                <c:pt idx="36">
                  <c:v>183.5</c:v>
                </c:pt>
                <c:pt idx="37">
                  <c:v>188.5</c:v>
                </c:pt>
                <c:pt idx="38">
                  <c:v>193.5</c:v>
                </c:pt>
                <c:pt idx="39">
                  <c:v>198.5</c:v>
                </c:pt>
                <c:pt idx="40">
                  <c:v>203.5</c:v>
                </c:pt>
                <c:pt idx="41">
                  <c:v>208.5</c:v>
                </c:pt>
                <c:pt idx="42">
                  <c:v>213.5</c:v>
                </c:pt>
                <c:pt idx="43">
                  <c:v>218.5</c:v>
                </c:pt>
                <c:pt idx="44">
                  <c:v>223.5</c:v>
                </c:pt>
                <c:pt idx="45">
                  <c:v>228.5</c:v>
                </c:pt>
                <c:pt idx="46">
                  <c:v>233.5</c:v>
                </c:pt>
                <c:pt idx="47">
                  <c:v>238.5</c:v>
                </c:pt>
                <c:pt idx="48">
                  <c:v>243.5</c:v>
                </c:pt>
                <c:pt idx="49">
                  <c:v>248.5</c:v>
                </c:pt>
                <c:pt idx="50">
                  <c:v>253.5</c:v>
                </c:pt>
                <c:pt idx="51">
                  <c:v>258.5</c:v>
                </c:pt>
                <c:pt idx="52">
                  <c:v>263.5</c:v>
                </c:pt>
                <c:pt idx="53">
                  <c:v>268.5</c:v>
                </c:pt>
                <c:pt idx="54">
                  <c:v>273.5</c:v>
                </c:pt>
                <c:pt idx="55">
                  <c:v>278.5</c:v>
                </c:pt>
                <c:pt idx="56">
                  <c:v>283.5</c:v>
                </c:pt>
                <c:pt idx="57">
                  <c:v>288.5</c:v>
                </c:pt>
                <c:pt idx="58">
                  <c:v>293.5</c:v>
                </c:pt>
                <c:pt idx="59">
                  <c:v>298.5</c:v>
                </c:pt>
              </c:numCache>
            </c:numRef>
          </c:xVal>
          <c:yVal>
            <c:numRef>
              <c:f>'KB497'!$H$2:$H$61</c:f>
              <c:numCache>
                <c:formatCode>General</c:formatCode>
                <c:ptCount val="60"/>
                <c:pt idx="0">
                  <c:v>-2.302585092994045</c:v>
                </c:pt>
                <c:pt idx="1">
                  <c:v>-2.317118768485387</c:v>
                </c:pt>
                <c:pt idx="2">
                  <c:v>-2.335708304718274</c:v>
                </c:pt>
                <c:pt idx="3">
                  <c:v>-2.394899763818572</c:v>
                </c:pt>
                <c:pt idx="4">
                  <c:v>-2.501036031717884</c:v>
                </c:pt>
                <c:pt idx="5">
                  <c:v>-2.645075401940822</c:v>
                </c:pt>
                <c:pt idx="6">
                  <c:v>-2.807870536384421</c:v>
                </c:pt>
                <c:pt idx="7">
                  <c:v>-2.95651156040071</c:v>
                </c:pt>
                <c:pt idx="8">
                  <c:v>-3.079113882493042</c:v>
                </c:pt>
                <c:pt idx="9">
                  <c:v>-3.206453304869644</c:v>
                </c:pt>
                <c:pt idx="10">
                  <c:v>-3.30588720185783</c:v>
                </c:pt>
                <c:pt idx="11">
                  <c:v>-3.391247050808987</c:v>
                </c:pt>
                <c:pt idx="12">
                  <c:v>-3.463072785380243</c:v>
                </c:pt>
                <c:pt idx="13">
                  <c:v>-3.549117511738778</c:v>
                </c:pt>
                <c:pt idx="14">
                  <c:v>-3.611918412977808</c:v>
                </c:pt>
                <c:pt idx="15">
                  <c:v>-3.669076826817756</c:v>
                </c:pt>
                <c:pt idx="16">
                  <c:v>-3.729701448634191</c:v>
                </c:pt>
                <c:pt idx="17">
                  <c:v>-3.772261063052988</c:v>
                </c:pt>
                <c:pt idx="18">
                  <c:v>-3.807662990103903</c:v>
                </c:pt>
                <c:pt idx="19">
                  <c:v>-3.844364356954331</c:v>
                </c:pt>
                <c:pt idx="20">
                  <c:v>-3.892220378131967</c:v>
                </c:pt>
                <c:pt idx="21">
                  <c:v>-3.922073341281647</c:v>
                </c:pt>
                <c:pt idx="22">
                  <c:v>-3.942482212912855</c:v>
                </c:pt>
                <c:pt idx="23">
                  <c:v>-3.973898409146233</c:v>
                </c:pt>
                <c:pt idx="24">
                  <c:v>-4.006333684899387</c:v>
                </c:pt>
                <c:pt idx="25">
                  <c:v>-4.017383521085972</c:v>
                </c:pt>
                <c:pt idx="26">
                  <c:v>-4.04555439805267</c:v>
                </c:pt>
                <c:pt idx="27">
                  <c:v>-4.055123849068819</c:v>
                </c:pt>
                <c:pt idx="28">
                  <c:v>-4.084394231368933</c:v>
                </c:pt>
                <c:pt idx="29">
                  <c:v>-4.094344562222101</c:v>
                </c:pt>
                <c:pt idx="30">
                  <c:v>-4.114547269539619</c:v>
                </c:pt>
                <c:pt idx="31">
                  <c:v>-4.114547269539619</c:v>
                </c:pt>
                <c:pt idx="32">
                  <c:v>-4.135166556742355</c:v>
                </c:pt>
                <c:pt idx="33">
                  <c:v>-4.145637856609651</c:v>
                </c:pt>
                <c:pt idx="34">
                  <c:v>-4.156219965940187</c:v>
                </c:pt>
                <c:pt idx="35">
                  <c:v>-4.180836593575544</c:v>
                </c:pt>
                <c:pt idx="36">
                  <c:v>-4.166915255056937</c:v>
                </c:pt>
                <c:pt idx="37">
                  <c:v>-4.180836593575544</c:v>
                </c:pt>
                <c:pt idx="38">
                  <c:v>-4.199705077879927</c:v>
                </c:pt>
                <c:pt idx="39">
                  <c:v>-4.190226333925383</c:v>
                </c:pt>
                <c:pt idx="40">
                  <c:v>-4.199705077879927</c:v>
                </c:pt>
                <c:pt idx="41">
                  <c:v>-4.199705077879927</c:v>
                </c:pt>
                <c:pt idx="42">
                  <c:v>-4.218936439807814</c:v>
                </c:pt>
                <c:pt idx="43">
                  <c:v>-4.209274528896078</c:v>
                </c:pt>
                <c:pt idx="44">
                  <c:v>-4.209274528896078</c:v>
                </c:pt>
                <c:pt idx="45">
                  <c:v>-4.218936439807814</c:v>
                </c:pt>
                <c:pt idx="46">
                  <c:v>-4.209274528896078</c:v>
                </c:pt>
                <c:pt idx="47">
                  <c:v>-4.209274528896078</c:v>
                </c:pt>
                <c:pt idx="48">
                  <c:v>-4.22869261475318</c:v>
                </c:pt>
                <c:pt idx="49">
                  <c:v>-4.238544911196191</c:v>
                </c:pt>
                <c:pt idx="50">
                  <c:v>-4.238544911196191</c:v>
                </c:pt>
                <c:pt idx="51">
                  <c:v>-4.22869261475318</c:v>
                </c:pt>
                <c:pt idx="52">
                  <c:v>-4.238544911196191</c:v>
                </c:pt>
                <c:pt idx="53">
                  <c:v>-4.238544911196191</c:v>
                </c:pt>
                <c:pt idx="54">
                  <c:v>-4.238544911196191</c:v>
                </c:pt>
                <c:pt idx="55">
                  <c:v>-4.238544911196191</c:v>
                </c:pt>
                <c:pt idx="56">
                  <c:v>-4.238544911196191</c:v>
                </c:pt>
                <c:pt idx="57">
                  <c:v>-4.25854557790286</c:v>
                </c:pt>
                <c:pt idx="58">
                  <c:v>-4.238544911196191</c:v>
                </c:pt>
                <c:pt idx="59">
                  <c:v>-4.248495242049358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4150864"/>
        <c:axId val="974153984"/>
      </c:scatterChart>
      <c:valAx>
        <c:axId val="974150864"/>
        <c:scaling>
          <c:orientation val="minMax"/>
          <c:max val="24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974153984"/>
        <c:crossesAt val="-7.0"/>
        <c:crossBetween val="midCat"/>
      </c:valAx>
      <c:valAx>
        <c:axId val="974153984"/>
        <c:scaling>
          <c:orientation val="minMax"/>
          <c:max val="1.0"/>
          <c:min val="-7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crossAx val="974150864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0.31968493561201"/>
          <c:y val="0.0908592916993909"/>
          <c:w val="0.441298694812192"/>
          <c:h val="0.0530633559239167"/>
        </c:manualLayout>
      </c:layout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Ether</a:t>
            </a:r>
            <a:r>
              <a:rPr lang="en-US" baseline="0"/>
              <a:t> Series (1 mol%)</a:t>
            </a:r>
            <a:endParaRPr lang="en-US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11259768717575"/>
          <c:y val="0.119949860347545"/>
          <c:w val="0.854320977158682"/>
          <c:h val="0.782712014272117"/>
        </c:manualLayout>
      </c:layout>
      <c:scatterChart>
        <c:scatterStyle val="lineMarker"/>
        <c:varyColors val="0"/>
        <c:ser>
          <c:idx val="2"/>
          <c:order val="0"/>
          <c:tx>
            <c:v>AA (1 mol%)</c:v>
          </c:tx>
          <c:spPr>
            <a:ln w="47625">
              <a:noFill/>
            </a:ln>
          </c:spPr>
          <c:marker>
            <c:symbol val="circle"/>
            <c:size val="4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trendline>
            <c:trendlineType val="linear"/>
            <c:dispRSqr val="0"/>
            <c:dispEq val="1"/>
            <c:trendlineLbl>
              <c:layout>
                <c:manualLayout>
                  <c:x val="0.0300412639981977"/>
                  <c:y val="-0.130963940019661"/>
                </c:manualLayout>
              </c:layout>
              <c:numFmt formatCode="General" sourceLinked="0"/>
            </c:trendlineLbl>
          </c:trendline>
          <c:xVal>
            <c:numRef>
              <c:f>'KB487'!$B$4:$B$19</c:f>
              <c:numCache>
                <c:formatCode>0.00</c:formatCode>
                <c:ptCount val="16"/>
                <c:pt idx="0">
                  <c:v>3.0</c:v>
                </c:pt>
                <c:pt idx="1">
                  <c:v>4.0</c:v>
                </c:pt>
                <c:pt idx="2">
                  <c:v>5.0</c:v>
                </c:pt>
                <c:pt idx="3">
                  <c:v>6.0</c:v>
                </c:pt>
                <c:pt idx="4">
                  <c:v>7.0</c:v>
                </c:pt>
                <c:pt idx="5">
                  <c:v>8.0</c:v>
                </c:pt>
                <c:pt idx="6">
                  <c:v>9.0</c:v>
                </c:pt>
                <c:pt idx="7">
                  <c:v>10.0</c:v>
                </c:pt>
                <c:pt idx="8">
                  <c:v>11.0</c:v>
                </c:pt>
                <c:pt idx="9">
                  <c:v>12.0</c:v>
                </c:pt>
                <c:pt idx="10">
                  <c:v>13.0</c:v>
                </c:pt>
                <c:pt idx="11">
                  <c:v>14.0</c:v>
                </c:pt>
                <c:pt idx="12">
                  <c:v>15.0</c:v>
                </c:pt>
                <c:pt idx="13">
                  <c:v>16.0</c:v>
                </c:pt>
                <c:pt idx="14">
                  <c:v>17.0</c:v>
                </c:pt>
                <c:pt idx="15">
                  <c:v>18.0</c:v>
                </c:pt>
              </c:numCache>
            </c:numRef>
          </c:xVal>
          <c:yVal>
            <c:numRef>
              <c:f>'KB487'!$H$4:$H$19</c:f>
              <c:numCache>
                <c:formatCode>General</c:formatCode>
                <c:ptCount val="16"/>
                <c:pt idx="0">
                  <c:v>-2.567649076858054</c:v>
                </c:pt>
                <c:pt idx="1">
                  <c:v>-2.717318108032991</c:v>
                </c:pt>
                <c:pt idx="2">
                  <c:v>-2.867114895731897</c:v>
                </c:pt>
                <c:pt idx="3">
                  <c:v>-3.015340744942367</c:v>
                </c:pt>
                <c:pt idx="4">
                  <c:v>-3.149882953381249</c:v>
                </c:pt>
                <c:pt idx="5">
                  <c:v>-3.284592896525216</c:v>
                </c:pt>
                <c:pt idx="6">
                  <c:v>-3.404700012213357</c:v>
                </c:pt>
                <c:pt idx="7">
                  <c:v>-3.538194982263164</c:v>
                </c:pt>
                <c:pt idx="8">
                  <c:v>-3.685448919017147</c:v>
                </c:pt>
                <c:pt idx="9">
                  <c:v>-3.81742053973687</c:v>
                </c:pt>
                <c:pt idx="10">
                  <c:v>-3.955508117367884</c:v>
                </c:pt>
                <c:pt idx="11">
                  <c:v>-4.104496933686119</c:v>
                </c:pt>
                <c:pt idx="12">
                  <c:v>-4.253524590454361</c:v>
                </c:pt>
                <c:pt idx="13">
                  <c:v>-4.404059349673764</c:v>
                </c:pt>
                <c:pt idx="14">
                  <c:v>-4.538016564605799</c:v>
                </c:pt>
                <c:pt idx="15">
                  <c:v>-4.705574620314159</c:v>
                </c:pt>
              </c:numCache>
            </c:numRef>
          </c:yVal>
          <c:smooth val="0"/>
        </c:ser>
        <c:ser>
          <c:idx val="3"/>
          <c:order val="1"/>
          <c:tx>
            <c:v>PA (1 mol%)</c:v>
          </c:tx>
          <c:spPr>
            <a:ln w="47625">
              <a:noFill/>
            </a:ln>
          </c:spPr>
          <c:marker>
            <c:symbol val="x"/>
            <c:size val="4"/>
            <c:spPr>
              <a:ln>
                <a:solidFill>
                  <a:schemeClr val="tx1"/>
                </a:solidFill>
              </a:ln>
            </c:spPr>
          </c:marker>
          <c:trendline>
            <c:trendlineType val="linear"/>
            <c:dispRSqr val="0"/>
            <c:dispEq val="1"/>
            <c:trendlineLbl>
              <c:layout>
                <c:manualLayout>
                  <c:x val="-0.021140094621334"/>
                  <c:y val="0.00581828016831111"/>
                </c:manualLayout>
              </c:layout>
              <c:numFmt formatCode="General" sourceLinked="0"/>
            </c:trendlineLbl>
          </c:trendline>
          <c:xVal>
            <c:numRef>
              <c:f>'KB489'!$A$4:$A$14</c:f>
              <c:numCache>
                <c:formatCode>0.00</c:formatCode>
                <c:ptCount val="11"/>
                <c:pt idx="0">
                  <c:v>4.0</c:v>
                </c:pt>
                <c:pt idx="1">
                  <c:v>5.0</c:v>
                </c:pt>
                <c:pt idx="2">
                  <c:v>6.0</c:v>
                </c:pt>
                <c:pt idx="3">
                  <c:v>7.0</c:v>
                </c:pt>
                <c:pt idx="4">
                  <c:v>8.0</c:v>
                </c:pt>
                <c:pt idx="5">
                  <c:v>9.0</c:v>
                </c:pt>
                <c:pt idx="6">
                  <c:v>10.0</c:v>
                </c:pt>
                <c:pt idx="7">
                  <c:v>11.0</c:v>
                </c:pt>
                <c:pt idx="8">
                  <c:v>12.0</c:v>
                </c:pt>
                <c:pt idx="9">
                  <c:v>13.0</c:v>
                </c:pt>
                <c:pt idx="10">
                  <c:v>14.0</c:v>
                </c:pt>
              </c:numCache>
            </c:numRef>
          </c:xVal>
          <c:yVal>
            <c:numRef>
              <c:f>'KB489'!$G$4:$G$14</c:f>
              <c:numCache>
                <c:formatCode>General</c:formatCode>
                <c:ptCount val="11"/>
                <c:pt idx="0">
                  <c:v>-2.65450943417418</c:v>
                </c:pt>
                <c:pt idx="1">
                  <c:v>-2.891372258229748</c:v>
                </c:pt>
                <c:pt idx="2">
                  <c:v>-3.170085660698768</c:v>
                </c:pt>
                <c:pt idx="3">
                  <c:v>-3.411247717515657</c:v>
                </c:pt>
                <c:pt idx="4">
                  <c:v>-3.640089289944504</c:v>
                </c:pt>
                <c:pt idx="5">
                  <c:v>-3.85375409730417</c:v>
                </c:pt>
                <c:pt idx="6">
                  <c:v>-4.036075654098125</c:v>
                </c:pt>
                <c:pt idx="7">
                  <c:v>-4.218936439807814</c:v>
                </c:pt>
                <c:pt idx="8">
                  <c:v>-4.362224007377702</c:v>
                </c:pt>
                <c:pt idx="9">
                  <c:v>-4.509860006183766</c:v>
                </c:pt>
                <c:pt idx="10">
                  <c:v>-4.645992180508345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8958480"/>
        <c:axId val="958961872"/>
      </c:scatterChart>
      <c:valAx>
        <c:axId val="958958480"/>
        <c:scaling>
          <c:orientation val="minMax"/>
          <c:max val="3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layout>
            <c:manualLayout>
              <c:xMode val="edge"/>
              <c:yMode val="edge"/>
              <c:x val="0.4953930015919"/>
              <c:y val="0.955506155630568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958961872"/>
        <c:crossesAt val="-6.0"/>
        <c:crossBetween val="midCat"/>
      </c:valAx>
      <c:valAx>
        <c:axId val="958961872"/>
        <c:scaling>
          <c:orientation val="minMax"/>
          <c:max val="-1.0"/>
          <c:min val="-6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crossAx val="958958480"/>
        <c:crosses val="autoZero"/>
        <c:crossBetween val="midCat"/>
        <c:majorUnit val="1.0"/>
      </c:valAx>
    </c:plotArea>
    <c:legend>
      <c:legendPos val="t"/>
      <c:layout>
        <c:manualLayout>
          <c:xMode val="edge"/>
          <c:yMode val="edge"/>
          <c:x val="0.200267610258721"/>
          <c:y val="0.0765582561387266"/>
          <c:w val="0.599464779482558"/>
          <c:h val="0.0530633559239167"/>
        </c:manualLayout>
      </c:layout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Ether Series</a:t>
            </a:r>
            <a:r>
              <a:rPr lang="en-US" baseline="0"/>
              <a:t> (0.1 mol%)</a:t>
            </a:r>
            <a:endParaRPr lang="en-US"/>
          </a:p>
        </c:rich>
      </c:tx>
      <c:layout>
        <c:manualLayout>
          <c:xMode val="edge"/>
          <c:yMode val="edge"/>
          <c:x val="0.429288910685707"/>
          <c:y val="0.026422140505453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1259768717575"/>
          <c:y val="0.15694085705518"/>
          <c:w val="0.854320977158682"/>
          <c:h val="0.766858729968845"/>
        </c:manualLayout>
      </c:layout>
      <c:scatterChart>
        <c:scatterStyle val="lineMarker"/>
        <c:varyColors val="0"/>
        <c:ser>
          <c:idx val="3"/>
          <c:order val="0"/>
          <c:tx>
            <c:v>AA (0.1 mol%)</c:v>
          </c:tx>
          <c:spPr>
            <a:ln w="47625">
              <a:noFill/>
            </a:ln>
          </c:spPr>
          <c:marker>
            <c:symbol val="circle"/>
            <c:size val="4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trendline>
            <c:trendlineType val="linear"/>
            <c:dispRSqr val="0"/>
            <c:dispEq val="1"/>
            <c:trendlineLbl>
              <c:layout>
                <c:manualLayout>
                  <c:x val="-0.0171151693872707"/>
                  <c:y val="0.0112783010771703"/>
                </c:manualLayout>
              </c:layout>
              <c:numFmt formatCode="General" sourceLinked="0"/>
            </c:trendlineLbl>
          </c:trendline>
          <c:xVal>
            <c:numRef>
              <c:f>'KB488'!$B$4:$B$17</c:f>
              <c:numCache>
                <c:formatCode>0.00</c:formatCode>
                <c:ptCount val="14"/>
                <c:pt idx="0">
                  <c:v>7.0</c:v>
                </c:pt>
                <c:pt idx="1">
                  <c:v>12.0</c:v>
                </c:pt>
                <c:pt idx="2">
                  <c:v>17.0</c:v>
                </c:pt>
                <c:pt idx="3">
                  <c:v>22.0</c:v>
                </c:pt>
                <c:pt idx="4">
                  <c:v>27.0</c:v>
                </c:pt>
                <c:pt idx="5">
                  <c:v>32.0</c:v>
                </c:pt>
                <c:pt idx="6">
                  <c:v>37.0</c:v>
                </c:pt>
                <c:pt idx="7">
                  <c:v>42.0</c:v>
                </c:pt>
                <c:pt idx="8">
                  <c:v>47.0</c:v>
                </c:pt>
                <c:pt idx="9">
                  <c:v>52.0</c:v>
                </c:pt>
                <c:pt idx="10">
                  <c:v>57.0</c:v>
                </c:pt>
                <c:pt idx="11">
                  <c:v>62.0</c:v>
                </c:pt>
                <c:pt idx="12">
                  <c:v>67.0</c:v>
                </c:pt>
                <c:pt idx="13">
                  <c:v>72.0</c:v>
                </c:pt>
              </c:numCache>
            </c:numRef>
          </c:xVal>
          <c:yVal>
            <c:numRef>
              <c:f>'KB488'!$H$5:$H$17</c:f>
              <c:numCache>
                <c:formatCode>General</c:formatCode>
                <c:ptCount val="13"/>
                <c:pt idx="0">
                  <c:v>-2.597969385807919</c:v>
                </c:pt>
                <c:pt idx="1">
                  <c:v>-2.73531732744255</c:v>
                </c:pt>
                <c:pt idx="2">
                  <c:v>-2.868502099006198</c:v>
                </c:pt>
                <c:pt idx="3">
                  <c:v>-3.010845911364039</c:v>
                </c:pt>
                <c:pt idx="4">
                  <c:v>-3.134875850455463</c:v>
                </c:pt>
                <c:pt idx="5">
                  <c:v>-3.25115348378755</c:v>
                </c:pt>
                <c:pt idx="6">
                  <c:v>-3.363230783738304</c:v>
                </c:pt>
                <c:pt idx="7">
                  <c:v>-3.474555166233808</c:v>
                </c:pt>
                <c:pt idx="8">
                  <c:v>-3.576246179127031</c:v>
                </c:pt>
                <c:pt idx="9">
                  <c:v>-3.665011972707292</c:v>
                </c:pt>
                <c:pt idx="10">
                  <c:v>-3.756152634721361</c:v>
                </c:pt>
                <c:pt idx="11">
                  <c:v>-3.849746075906631</c:v>
                </c:pt>
                <c:pt idx="12">
                  <c:v>-3.922073341281647</c:v>
                </c:pt>
              </c:numCache>
            </c:numRef>
          </c:yVal>
          <c:smooth val="0"/>
        </c:ser>
        <c:ser>
          <c:idx val="1"/>
          <c:order val="1"/>
          <c:tx>
            <c:v>PA (0.1 mol %)</c:v>
          </c:tx>
          <c:spPr>
            <a:ln w="47625">
              <a:noFill/>
            </a:ln>
          </c:spPr>
          <c:marker>
            <c:symbol val="square"/>
            <c:size val="4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trendline>
            <c:trendlineType val="linear"/>
            <c:dispRSqr val="0"/>
            <c:dispEq val="1"/>
            <c:trendlineLbl>
              <c:layout>
                <c:manualLayout>
                  <c:x val="0.0711942779292994"/>
                  <c:y val="-0.0968806270577282"/>
                </c:manualLayout>
              </c:layout>
              <c:numFmt formatCode="General" sourceLinked="0"/>
            </c:trendlineLbl>
          </c:trendline>
          <c:xVal>
            <c:numRef>
              <c:f>'KB497'!$B$6:$B$17</c:f>
              <c:numCache>
                <c:formatCode>0.00</c:formatCode>
                <c:ptCount val="12"/>
                <c:pt idx="0">
                  <c:v>23.5</c:v>
                </c:pt>
                <c:pt idx="1">
                  <c:v>28.5</c:v>
                </c:pt>
                <c:pt idx="2">
                  <c:v>33.5</c:v>
                </c:pt>
                <c:pt idx="3">
                  <c:v>38.5</c:v>
                </c:pt>
                <c:pt idx="4">
                  <c:v>43.5</c:v>
                </c:pt>
                <c:pt idx="5">
                  <c:v>48.5</c:v>
                </c:pt>
                <c:pt idx="6">
                  <c:v>53.5</c:v>
                </c:pt>
                <c:pt idx="7">
                  <c:v>58.5</c:v>
                </c:pt>
                <c:pt idx="8">
                  <c:v>63.5</c:v>
                </c:pt>
                <c:pt idx="9">
                  <c:v>68.5</c:v>
                </c:pt>
                <c:pt idx="10">
                  <c:v>73.5</c:v>
                </c:pt>
                <c:pt idx="11">
                  <c:v>78.5</c:v>
                </c:pt>
              </c:numCache>
            </c:numRef>
          </c:xVal>
          <c:yVal>
            <c:numRef>
              <c:f>'KB497'!$H$6:$H$17</c:f>
              <c:numCache>
                <c:formatCode>General</c:formatCode>
                <c:ptCount val="12"/>
                <c:pt idx="0">
                  <c:v>-2.501036031717884</c:v>
                </c:pt>
                <c:pt idx="1">
                  <c:v>-2.645075401940822</c:v>
                </c:pt>
                <c:pt idx="2">
                  <c:v>-2.807870536384421</c:v>
                </c:pt>
                <c:pt idx="3">
                  <c:v>-2.95651156040071</c:v>
                </c:pt>
                <c:pt idx="4">
                  <c:v>-3.079113882493042</c:v>
                </c:pt>
                <c:pt idx="5">
                  <c:v>-3.206453304869644</c:v>
                </c:pt>
                <c:pt idx="6">
                  <c:v>-3.30588720185783</c:v>
                </c:pt>
                <c:pt idx="7">
                  <c:v>-3.391247050808987</c:v>
                </c:pt>
                <c:pt idx="8">
                  <c:v>-3.463072785380243</c:v>
                </c:pt>
                <c:pt idx="9">
                  <c:v>-3.549117511738778</c:v>
                </c:pt>
                <c:pt idx="10">
                  <c:v>-3.611918412977808</c:v>
                </c:pt>
                <c:pt idx="11">
                  <c:v>-3.669076826817756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4206496"/>
        <c:axId val="974210304"/>
      </c:scatterChart>
      <c:valAx>
        <c:axId val="974206496"/>
        <c:scaling>
          <c:orientation val="minMax"/>
          <c:max val="24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974210304"/>
        <c:crossesAt val="-7.0"/>
        <c:crossBetween val="midCat"/>
      </c:valAx>
      <c:valAx>
        <c:axId val="974210304"/>
        <c:scaling>
          <c:orientation val="minMax"/>
          <c:max val="1.0"/>
          <c:min val="-7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crossAx val="974206496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0.31968493561201"/>
          <c:y val="0.0908592916993909"/>
          <c:w val="0.441298694812192"/>
          <c:h val="0.0530633559239167"/>
        </c:manualLayout>
      </c:layout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KB487 - 0.5 h. 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'KB487'!$B$2:$B$57</c:f>
              <c:numCache>
                <c:formatCode>0.00</c:formatCode>
                <c:ptCount val="56"/>
                <c:pt idx="0">
                  <c:v>0.0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  <c:pt idx="13">
                  <c:v>14.0</c:v>
                </c:pt>
                <c:pt idx="14">
                  <c:v>15.0</c:v>
                </c:pt>
                <c:pt idx="15">
                  <c:v>16.0</c:v>
                </c:pt>
                <c:pt idx="16">
                  <c:v>17.0</c:v>
                </c:pt>
                <c:pt idx="17">
                  <c:v>18.0</c:v>
                </c:pt>
                <c:pt idx="18">
                  <c:v>19.0</c:v>
                </c:pt>
                <c:pt idx="19">
                  <c:v>20.0</c:v>
                </c:pt>
                <c:pt idx="20">
                  <c:v>21.0</c:v>
                </c:pt>
                <c:pt idx="21">
                  <c:v>22.0</c:v>
                </c:pt>
                <c:pt idx="22">
                  <c:v>23.0</c:v>
                </c:pt>
                <c:pt idx="23">
                  <c:v>24.0</c:v>
                </c:pt>
                <c:pt idx="24">
                  <c:v>25.0</c:v>
                </c:pt>
                <c:pt idx="25">
                  <c:v>26.0</c:v>
                </c:pt>
                <c:pt idx="26">
                  <c:v>27.0</c:v>
                </c:pt>
                <c:pt idx="27">
                  <c:v>28.0</c:v>
                </c:pt>
                <c:pt idx="28">
                  <c:v>29.0</c:v>
                </c:pt>
                <c:pt idx="29">
                  <c:v>30.0</c:v>
                </c:pt>
              </c:numCache>
            </c:numRef>
          </c:xVal>
          <c:yVal>
            <c:numRef>
              <c:f>'KB487'!$E$2:$E$57</c:f>
              <c:numCache>
                <c:formatCode>0%</c:formatCode>
                <c:ptCount val="56"/>
                <c:pt idx="0">
                  <c:v>0.0</c:v>
                </c:pt>
                <c:pt idx="1">
                  <c:v>0.121621621621622</c:v>
                </c:pt>
                <c:pt idx="2">
                  <c:v>0.232843137254902</c:v>
                </c:pt>
                <c:pt idx="3">
                  <c:v>0.339483394833948</c:v>
                </c:pt>
                <c:pt idx="4">
                  <c:v>0.431372549019608</c:v>
                </c:pt>
                <c:pt idx="5">
                  <c:v>0.509708737864078</c:v>
                </c:pt>
                <c:pt idx="6">
                  <c:v>0.571428571428571</c:v>
                </c:pt>
                <c:pt idx="7">
                  <c:v>0.625441696113074</c:v>
                </c:pt>
                <c:pt idx="8">
                  <c:v>0.667832167832168</c:v>
                </c:pt>
                <c:pt idx="9">
                  <c:v>0.709342560553633</c:v>
                </c:pt>
                <c:pt idx="10">
                  <c:v>0.74914089347079</c:v>
                </c:pt>
                <c:pt idx="11">
                  <c:v>0.780155642023346</c:v>
                </c:pt>
                <c:pt idx="12">
                  <c:v>0.808510638297872</c:v>
                </c:pt>
                <c:pt idx="13">
                  <c:v>0.835016835016835</c:v>
                </c:pt>
                <c:pt idx="14">
                  <c:v>0.857859531772575</c:v>
                </c:pt>
                <c:pt idx="15">
                  <c:v>0.87772397094431</c:v>
                </c:pt>
                <c:pt idx="16">
                  <c:v>0.893054024255788</c:v>
                </c:pt>
                <c:pt idx="17">
                  <c:v>0.909552845528455</c:v>
                </c:pt>
                <c:pt idx="18">
                  <c:v>0.922420480993018</c:v>
                </c:pt>
                <c:pt idx="19">
                  <c:v>0.933508887425938</c:v>
                </c:pt>
                <c:pt idx="20">
                  <c:v>0.942910915934755</c:v>
                </c:pt>
                <c:pt idx="21">
                  <c:v>0.950157397691501</c:v>
                </c:pt>
                <c:pt idx="22">
                  <c:v>0.956293706293706</c:v>
                </c:pt>
                <c:pt idx="23">
                  <c:v>0.96113889957676</c:v>
                </c:pt>
                <c:pt idx="24">
                  <c:v>0.965220385674931</c:v>
                </c:pt>
                <c:pt idx="25">
                  <c:v>0.968163538873995</c:v>
                </c:pt>
                <c:pt idx="26">
                  <c:v>0.970561456752655</c:v>
                </c:pt>
                <c:pt idx="27">
                  <c:v>0.972477064220183</c:v>
                </c:pt>
                <c:pt idx="28">
                  <c:v>0.973412913727618</c:v>
                </c:pt>
                <c:pt idx="29">
                  <c:v>0.974845995893224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7718768"/>
        <c:axId val="1007721472"/>
      </c:scatterChart>
      <c:valAx>
        <c:axId val="1007718768"/>
        <c:scaling>
          <c:orientation val="minMax"/>
          <c:max val="3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1007721472"/>
        <c:crosses val="autoZero"/>
        <c:crossBetween val="midCat"/>
      </c:valAx>
      <c:valAx>
        <c:axId val="1007721472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100771876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KB488 - 5 h. 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marker>
            <c:symbol val="x"/>
            <c:size val="4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'KB488'!$B$2:$B$61</c:f>
              <c:numCache>
                <c:formatCode>0.00</c:formatCode>
                <c:ptCount val="60"/>
                <c:pt idx="0">
                  <c:v>0.0</c:v>
                </c:pt>
                <c:pt idx="1">
                  <c:v>2.0</c:v>
                </c:pt>
                <c:pt idx="2">
                  <c:v>7.0</c:v>
                </c:pt>
                <c:pt idx="3">
                  <c:v>12.0</c:v>
                </c:pt>
                <c:pt idx="4">
                  <c:v>17.0</c:v>
                </c:pt>
                <c:pt idx="5">
                  <c:v>22.0</c:v>
                </c:pt>
                <c:pt idx="6">
                  <c:v>27.0</c:v>
                </c:pt>
                <c:pt idx="7">
                  <c:v>32.0</c:v>
                </c:pt>
                <c:pt idx="8">
                  <c:v>37.0</c:v>
                </c:pt>
                <c:pt idx="9">
                  <c:v>42.0</c:v>
                </c:pt>
                <c:pt idx="10">
                  <c:v>47.0</c:v>
                </c:pt>
                <c:pt idx="11">
                  <c:v>52.0</c:v>
                </c:pt>
                <c:pt idx="12">
                  <c:v>57.0</c:v>
                </c:pt>
                <c:pt idx="13">
                  <c:v>62.0</c:v>
                </c:pt>
                <c:pt idx="14">
                  <c:v>67.0</c:v>
                </c:pt>
                <c:pt idx="15">
                  <c:v>72.0</c:v>
                </c:pt>
                <c:pt idx="16">
                  <c:v>77.0</c:v>
                </c:pt>
                <c:pt idx="17">
                  <c:v>82.0</c:v>
                </c:pt>
                <c:pt idx="18">
                  <c:v>87.0</c:v>
                </c:pt>
                <c:pt idx="19">
                  <c:v>92.0</c:v>
                </c:pt>
                <c:pt idx="20">
                  <c:v>97.0</c:v>
                </c:pt>
                <c:pt idx="21">
                  <c:v>102.0</c:v>
                </c:pt>
                <c:pt idx="22">
                  <c:v>107.0</c:v>
                </c:pt>
                <c:pt idx="23">
                  <c:v>112.0</c:v>
                </c:pt>
                <c:pt idx="24">
                  <c:v>117.0</c:v>
                </c:pt>
                <c:pt idx="25">
                  <c:v>122.0</c:v>
                </c:pt>
                <c:pt idx="26">
                  <c:v>127.0</c:v>
                </c:pt>
                <c:pt idx="27">
                  <c:v>132.0</c:v>
                </c:pt>
                <c:pt idx="28">
                  <c:v>137.0</c:v>
                </c:pt>
                <c:pt idx="29">
                  <c:v>142.0</c:v>
                </c:pt>
                <c:pt idx="30">
                  <c:v>147.0</c:v>
                </c:pt>
                <c:pt idx="31">
                  <c:v>152.0</c:v>
                </c:pt>
                <c:pt idx="32">
                  <c:v>157.0</c:v>
                </c:pt>
                <c:pt idx="33">
                  <c:v>162.0</c:v>
                </c:pt>
                <c:pt idx="34">
                  <c:v>167.0</c:v>
                </c:pt>
                <c:pt idx="35">
                  <c:v>172.0</c:v>
                </c:pt>
                <c:pt idx="36">
                  <c:v>177.0</c:v>
                </c:pt>
                <c:pt idx="37">
                  <c:v>182.0</c:v>
                </c:pt>
                <c:pt idx="38">
                  <c:v>187.0</c:v>
                </c:pt>
                <c:pt idx="39">
                  <c:v>192.0</c:v>
                </c:pt>
                <c:pt idx="40">
                  <c:v>197.0</c:v>
                </c:pt>
                <c:pt idx="41">
                  <c:v>202.0</c:v>
                </c:pt>
                <c:pt idx="42">
                  <c:v>207.0</c:v>
                </c:pt>
                <c:pt idx="43">
                  <c:v>212.0</c:v>
                </c:pt>
                <c:pt idx="44">
                  <c:v>217.0</c:v>
                </c:pt>
                <c:pt idx="45">
                  <c:v>222.0</c:v>
                </c:pt>
                <c:pt idx="46">
                  <c:v>227.0</c:v>
                </c:pt>
                <c:pt idx="47">
                  <c:v>232.0</c:v>
                </c:pt>
                <c:pt idx="48">
                  <c:v>237.0</c:v>
                </c:pt>
                <c:pt idx="49">
                  <c:v>242.0</c:v>
                </c:pt>
                <c:pt idx="50">
                  <c:v>247.0</c:v>
                </c:pt>
                <c:pt idx="51">
                  <c:v>252.0</c:v>
                </c:pt>
                <c:pt idx="52">
                  <c:v>257.0</c:v>
                </c:pt>
                <c:pt idx="53">
                  <c:v>262.0</c:v>
                </c:pt>
                <c:pt idx="54">
                  <c:v>267.0</c:v>
                </c:pt>
                <c:pt idx="55">
                  <c:v>272.0</c:v>
                </c:pt>
                <c:pt idx="56">
                  <c:v>277.0</c:v>
                </c:pt>
                <c:pt idx="57">
                  <c:v>282.0</c:v>
                </c:pt>
                <c:pt idx="58">
                  <c:v>287.0</c:v>
                </c:pt>
                <c:pt idx="59">
                  <c:v>292.0</c:v>
                </c:pt>
              </c:numCache>
            </c:numRef>
          </c:xVal>
          <c:yVal>
            <c:numRef>
              <c:f>'KB488'!$E$2:$E$61</c:f>
              <c:numCache>
                <c:formatCode>0%</c:formatCode>
                <c:ptCount val="60"/>
                <c:pt idx="0">
                  <c:v>0.0</c:v>
                </c:pt>
                <c:pt idx="1">
                  <c:v>0.0371609067261241</c:v>
                </c:pt>
                <c:pt idx="2">
                  <c:v>0.143061516452074</c:v>
                </c:pt>
                <c:pt idx="3">
                  <c:v>0.255754475703325</c:v>
                </c:pt>
                <c:pt idx="4">
                  <c:v>0.35126582278481</c:v>
                </c:pt>
                <c:pt idx="5">
                  <c:v>0.432160804020101</c:v>
                </c:pt>
                <c:pt idx="6">
                  <c:v>0.5075</c:v>
                </c:pt>
                <c:pt idx="7">
                  <c:v>0.564948453608248</c:v>
                </c:pt>
                <c:pt idx="8">
                  <c:v>0.612704918032787</c:v>
                </c:pt>
                <c:pt idx="9">
                  <c:v>0.653767820773931</c:v>
                </c:pt>
                <c:pt idx="10">
                  <c:v>0.690243902439024</c:v>
                </c:pt>
                <c:pt idx="11">
                  <c:v>0.720194647201947</c:v>
                </c:pt>
                <c:pt idx="12">
                  <c:v>0.743961352657005</c:v>
                </c:pt>
                <c:pt idx="13">
                  <c:v>0.766265060240964</c:v>
                </c:pt>
                <c:pt idx="14">
                  <c:v>0.78714859437751</c:v>
                </c:pt>
                <c:pt idx="15">
                  <c:v>0.802</c:v>
                </c:pt>
                <c:pt idx="16">
                  <c:v>0.81437125748503</c:v>
                </c:pt>
                <c:pt idx="17">
                  <c:v>0.830769230769231</c:v>
                </c:pt>
                <c:pt idx="18">
                  <c:v>0.839590443686007</c:v>
                </c:pt>
                <c:pt idx="19">
                  <c:v>0.849829351535836</c:v>
                </c:pt>
                <c:pt idx="20">
                  <c:v>0.856899488926746</c:v>
                </c:pt>
                <c:pt idx="21">
                  <c:v>0.865874363327674</c:v>
                </c:pt>
                <c:pt idx="22">
                  <c:v>0.870967741935484</c:v>
                </c:pt>
                <c:pt idx="23">
                  <c:v>0.876480541455161</c:v>
                </c:pt>
                <c:pt idx="24">
                  <c:v>0.883495145631068</c:v>
                </c:pt>
                <c:pt idx="25">
                  <c:v>0.887931034482759</c:v>
                </c:pt>
                <c:pt idx="26">
                  <c:v>0.895256916996047</c:v>
                </c:pt>
                <c:pt idx="27">
                  <c:v>0.898321816386969</c:v>
                </c:pt>
                <c:pt idx="28">
                  <c:v>0.902550091074681</c:v>
                </c:pt>
                <c:pt idx="29">
                  <c:v>0.904545454545454</c:v>
                </c:pt>
                <c:pt idx="30">
                  <c:v>0.908925318761384</c:v>
                </c:pt>
                <c:pt idx="31">
                  <c:v>0.910909090909091</c:v>
                </c:pt>
                <c:pt idx="32">
                  <c:v>0.914545454545455</c:v>
                </c:pt>
                <c:pt idx="33">
                  <c:v>0.916287534121929</c:v>
                </c:pt>
                <c:pt idx="34">
                  <c:v>0.919090909090909</c:v>
                </c:pt>
                <c:pt idx="35">
                  <c:v>0.920808761583825</c:v>
                </c:pt>
                <c:pt idx="36">
                  <c:v>0.92327150084317</c:v>
                </c:pt>
                <c:pt idx="37">
                  <c:v>0.92495784148398</c:v>
                </c:pt>
                <c:pt idx="38">
                  <c:v>0.92586352148273</c:v>
                </c:pt>
                <c:pt idx="39">
                  <c:v>0.930075821398484</c:v>
                </c:pt>
                <c:pt idx="40">
                  <c:v>0.931192660550459</c:v>
                </c:pt>
                <c:pt idx="41">
                  <c:v>0.933158584534731</c:v>
                </c:pt>
                <c:pt idx="42">
                  <c:v>0.933158584534731</c:v>
                </c:pt>
                <c:pt idx="43">
                  <c:v>0.933289731850883</c:v>
                </c:pt>
                <c:pt idx="44">
                  <c:v>0.934984520123839</c:v>
                </c:pt>
                <c:pt idx="45">
                  <c:v>0.935483870967742</c:v>
                </c:pt>
                <c:pt idx="46">
                  <c:v>0.937344913151365</c:v>
                </c:pt>
                <c:pt idx="47">
                  <c:v>0.936959208899876</c:v>
                </c:pt>
                <c:pt idx="48">
                  <c:v>0.938162544169611</c:v>
                </c:pt>
                <c:pt idx="49">
                  <c:v>0.938162544169611</c:v>
                </c:pt>
                <c:pt idx="50">
                  <c:v>0.939376103590347</c:v>
                </c:pt>
                <c:pt idx="51">
                  <c:v>0.939929328621908</c:v>
                </c:pt>
                <c:pt idx="52">
                  <c:v>0.940518256772674</c:v>
                </c:pt>
                <c:pt idx="53">
                  <c:v>0.941072480848556</c:v>
                </c:pt>
                <c:pt idx="54">
                  <c:v>0.941141848145968</c:v>
                </c:pt>
                <c:pt idx="55">
                  <c:v>0.941730429664509</c:v>
                </c:pt>
                <c:pt idx="56">
                  <c:v>0.94228504122497</c:v>
                </c:pt>
                <c:pt idx="57">
                  <c:v>0.942352941176471</c:v>
                </c:pt>
                <c:pt idx="58">
                  <c:v>0.942454492072813</c:v>
                </c:pt>
                <c:pt idx="59">
                  <c:v>0.942907592701589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8363168"/>
        <c:axId val="937764416"/>
      </c:scatterChart>
      <c:valAx>
        <c:axId val="938363168"/>
        <c:scaling>
          <c:orientation val="minMax"/>
          <c:max val="180.0"/>
          <c:min val="0.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(mins)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937764416"/>
        <c:crosses val="autoZero"/>
        <c:crossBetween val="midCat"/>
      </c:valAx>
      <c:valAx>
        <c:axId val="937764416"/>
        <c:scaling>
          <c:orientation val="minMax"/>
          <c:max val="1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Conversion (%)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93836316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K$2" fmlaRange="Selection" noThreeD="1" sel="3" val="0"/>
</file>

<file path=xl/ctrlProps/ctrlProp2.xml><?xml version="1.0" encoding="utf-8"?>
<formControlPr xmlns="http://schemas.microsoft.com/office/spreadsheetml/2009/9/main" objectType="CheckBox" checked="Checked" fmlaLink="Sheet2!$A$2" lockText="1" noThreeD="1"/>
</file>

<file path=xl/ctrlProps/ctrlProp3.xml><?xml version="1.0" encoding="utf-8"?>
<formControlPr xmlns="http://schemas.microsoft.com/office/spreadsheetml/2009/9/main" objectType="CheckBox" fmlaLink="Sheet2!$C$2" lockText="1" noThreeD="1"/>
</file>

<file path=xl/ctrlProps/ctrlProp4.xml><?xml version="1.0" encoding="utf-8"?>
<formControlPr xmlns="http://schemas.microsoft.com/office/spreadsheetml/2009/9/main" objectType="CheckBox" checked="Checked" fmlaLink="Sheet2!$E$2" lockText="1" noThreeD="1"/>
</file>

<file path=xl/ctrlProps/ctrlProp5.xml><?xml version="1.0" encoding="utf-8"?>
<formControlPr xmlns="http://schemas.microsoft.com/office/spreadsheetml/2009/9/main" objectType="CheckBox" fmlaLink="Sheet2!$G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4" Type="http://schemas.openxmlformats.org/officeDocument/2006/relationships/image" Target="../media/image4.emf"/><Relationship Id="rId5" Type="http://schemas.openxmlformats.org/officeDocument/2006/relationships/image" Target="../media/image5.emf"/><Relationship Id="rId6" Type="http://schemas.openxmlformats.org/officeDocument/2006/relationships/image" Target="../media/image6.emf"/><Relationship Id="rId1" Type="http://schemas.openxmlformats.org/officeDocument/2006/relationships/image" Target="../media/image1.emf"/><Relationship Id="rId2" Type="http://schemas.openxmlformats.org/officeDocument/2006/relationships/image" Target="../media/image2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4" Type="http://schemas.openxmlformats.org/officeDocument/2006/relationships/chart" Target="../charts/chart5.xml"/><Relationship Id="rId5" Type="http://schemas.openxmlformats.org/officeDocument/2006/relationships/chart" Target="../charts/chart6.xml"/><Relationship Id="rId6" Type="http://schemas.openxmlformats.org/officeDocument/2006/relationships/chart" Target="../charts/chart7.xml"/><Relationship Id="rId1" Type="http://schemas.openxmlformats.org/officeDocument/2006/relationships/chart" Target="../charts/chart2.xml"/><Relationship Id="rId2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4" Type="http://schemas.openxmlformats.org/officeDocument/2006/relationships/chart" Target="../charts/chart11.xml"/><Relationship Id="rId1" Type="http://schemas.openxmlformats.org/officeDocument/2006/relationships/chart" Target="../charts/chart8.xml"/><Relationship Id="rId2" Type="http://schemas.openxmlformats.org/officeDocument/2006/relationships/chart" Target="../charts/chart9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Reference Sheet'!A1"/><Relationship Id="rId4" Type="http://schemas.openxmlformats.org/officeDocument/2006/relationships/image" Target="../media/image9.png"/><Relationship Id="rId1" Type="http://schemas.openxmlformats.org/officeDocument/2006/relationships/chart" Target="../charts/chart12.xml"/><Relationship Id="rId2" Type="http://schemas.openxmlformats.org/officeDocument/2006/relationships/image" Target="../media/image8.emf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Reference Sheet'!A1"/><Relationship Id="rId4" Type="http://schemas.openxmlformats.org/officeDocument/2006/relationships/image" Target="../media/image9.png"/><Relationship Id="rId1" Type="http://schemas.openxmlformats.org/officeDocument/2006/relationships/chart" Target="../charts/chart13.xml"/><Relationship Id="rId2" Type="http://schemas.openxmlformats.org/officeDocument/2006/relationships/image" Target="../media/image10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Reference Sheet'!A1"/><Relationship Id="rId4" Type="http://schemas.openxmlformats.org/officeDocument/2006/relationships/image" Target="../media/image9.png"/><Relationship Id="rId1" Type="http://schemas.openxmlformats.org/officeDocument/2006/relationships/chart" Target="../charts/chart14.xml"/><Relationship Id="rId2" Type="http://schemas.openxmlformats.org/officeDocument/2006/relationships/image" Target="../media/image11.em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emf"/><Relationship Id="rId4" Type="http://schemas.openxmlformats.org/officeDocument/2006/relationships/hyperlink" Target="#'Reference Sheet'!A1"/><Relationship Id="rId5" Type="http://schemas.openxmlformats.org/officeDocument/2006/relationships/image" Target="../media/image9.png"/><Relationship Id="rId1" Type="http://schemas.openxmlformats.org/officeDocument/2006/relationships/chart" Target="../charts/chart15.xml"/><Relationship Id="rId2" Type="http://schemas.openxmlformats.org/officeDocument/2006/relationships/image" Target="../media/image12.emf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Reference Sheet'!A1"/><Relationship Id="rId4" Type="http://schemas.openxmlformats.org/officeDocument/2006/relationships/image" Target="../media/image9.png"/><Relationship Id="rId1" Type="http://schemas.openxmlformats.org/officeDocument/2006/relationships/chart" Target="../charts/chart16.xml"/><Relationship Id="rId2" Type="http://schemas.openxmlformats.org/officeDocument/2006/relationships/chart" Target="../charts/chart17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419100</xdr:colOff>
      <xdr:row>2</xdr:row>
      <xdr:rowOff>266700</xdr:rowOff>
    </xdr:from>
    <xdr:to>
      <xdr:col>2</xdr:col>
      <xdr:colOff>850900</xdr:colOff>
      <xdr:row>3</xdr:row>
      <xdr:rowOff>114300</xdr:rowOff>
    </xdr:to>
    <xdr:pic>
      <xdr:nvPicPr>
        <xdr:cNvPr id="7" name="Picture 6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0100" y="850900"/>
          <a:ext cx="431800" cy="215900"/>
        </a:xfrm>
        <a:prstGeom prst="rect">
          <a:avLst/>
        </a:prstGeom>
      </xdr:spPr>
    </xdr:pic>
    <xdr:clientData/>
  </xdr:twoCellAnchor>
  <xdr:twoCellAnchor editAs="oneCell">
    <xdr:from>
      <xdr:col>3</xdr:col>
      <xdr:colOff>355600</xdr:colOff>
      <xdr:row>1</xdr:row>
      <xdr:rowOff>88900</xdr:rowOff>
    </xdr:from>
    <xdr:to>
      <xdr:col>3</xdr:col>
      <xdr:colOff>838200</xdr:colOff>
      <xdr:row>1</xdr:row>
      <xdr:rowOff>342900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16300" y="304800"/>
          <a:ext cx="482600" cy="254000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190500</xdr:colOff>
      <xdr:row>2</xdr:row>
      <xdr:rowOff>215900</xdr:rowOff>
    </xdr:from>
    <xdr:to>
      <xdr:col>3</xdr:col>
      <xdr:colOff>1206500</xdr:colOff>
      <xdr:row>3</xdr:row>
      <xdr:rowOff>76200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251200" y="800100"/>
          <a:ext cx="1016000" cy="228600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4</xdr:row>
      <xdr:rowOff>76200</xdr:rowOff>
    </xdr:from>
    <xdr:to>
      <xdr:col>3</xdr:col>
      <xdr:colOff>1219200</xdr:colOff>
      <xdr:row>5</xdr:row>
      <xdr:rowOff>88900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098800" y="1308100"/>
          <a:ext cx="1181100" cy="381000"/>
        </a:xfrm>
        <a:prstGeom prst="rect">
          <a:avLst/>
        </a:prstGeom>
      </xdr:spPr>
    </xdr:pic>
    <xdr:clientData/>
  </xdr:twoCellAnchor>
  <xdr:twoCellAnchor editAs="oneCell">
    <xdr:from>
      <xdr:col>2</xdr:col>
      <xdr:colOff>266700</xdr:colOff>
      <xdr:row>4</xdr:row>
      <xdr:rowOff>0</xdr:rowOff>
    </xdr:from>
    <xdr:to>
      <xdr:col>2</xdr:col>
      <xdr:colOff>850900</xdr:colOff>
      <xdr:row>5</xdr:row>
      <xdr:rowOff>8083</xdr:rowOff>
    </xdr:to>
    <xdr:pic>
      <xdr:nvPicPr>
        <xdr:cNvPr id="26" name="Picture 25"/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17700" y="1422400"/>
          <a:ext cx="584200" cy="37638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20</xdr:row>
          <xdr:rowOff>101600</xdr:rowOff>
        </xdr:from>
        <xdr:to>
          <xdr:col>19</xdr:col>
          <xdr:colOff>0</xdr:colOff>
          <xdr:row>22</xdr:row>
          <xdr:rowOff>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</xdr:row>
          <xdr:rowOff>0</xdr:rowOff>
        </xdr:from>
        <xdr:to>
          <xdr:col>19</xdr:col>
          <xdr:colOff>12700</xdr:colOff>
          <xdr:row>22</xdr:row>
          <xdr:rowOff>38100</xdr:rowOff>
        </xdr:to>
        <xdr:pic>
          <xdr:nvPicPr>
            <xdr:cNvPr id="8" name="Picture 7"/>
            <xdr:cNvPicPr preferRelativeResize="0">
              <a:picLocks noChangeArrowheads="1"/>
              <a:extLst>
                <a:ext uri="{84589F7E-364E-4C9E-8A38-B11213B215E9}">
                  <a14:cameraTool cellRange="Selection2" spid="_x0000_s1105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9550400" y="215900"/>
              <a:ext cx="7442200" cy="48895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2</xdr:col>
          <xdr:colOff>152400</xdr:colOff>
          <xdr:row>2</xdr:row>
          <xdr:rowOff>50800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2</xdr:col>
          <xdr:colOff>152400</xdr:colOff>
          <xdr:row>4</xdr:row>
          <xdr:rowOff>63500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0</xdr:rowOff>
        </xdr:from>
        <xdr:to>
          <xdr:col>2</xdr:col>
          <xdr:colOff>152400</xdr:colOff>
          <xdr:row>6</xdr:row>
          <xdr:rowOff>63500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2</xdr:col>
          <xdr:colOff>152400</xdr:colOff>
          <xdr:row>8</xdr:row>
          <xdr:rowOff>63500</xdr:rowOff>
        </xdr:to>
        <xdr:sp macro="" textlink="">
          <xdr:nvSpPr>
            <xdr:cNvPr id="14340" name="Check Box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152400</xdr:colOff>
      <xdr:row>0</xdr:row>
      <xdr:rowOff>23519</xdr:rowOff>
    </xdr:from>
    <xdr:to>
      <xdr:col>15</xdr:col>
      <xdr:colOff>152400</xdr:colOff>
      <xdr:row>23</xdr:row>
      <xdr:rowOff>14111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685800</xdr:colOff>
      <xdr:row>3</xdr:row>
      <xdr:rowOff>101600</xdr:rowOff>
    </xdr:from>
    <xdr:to>
      <xdr:col>9</xdr:col>
      <xdr:colOff>784412</xdr:colOff>
      <xdr:row>27</xdr:row>
      <xdr:rowOff>31375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720912</xdr:colOff>
      <xdr:row>29</xdr:row>
      <xdr:rowOff>31375</xdr:rowOff>
    </xdr:from>
    <xdr:to>
      <xdr:col>9</xdr:col>
      <xdr:colOff>819524</xdr:colOff>
      <xdr:row>52</xdr:row>
      <xdr:rowOff>164350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368300</xdr:colOff>
      <xdr:row>3</xdr:row>
      <xdr:rowOff>88900</xdr:rowOff>
    </xdr:from>
    <xdr:to>
      <xdr:col>19</xdr:col>
      <xdr:colOff>466912</xdr:colOff>
      <xdr:row>27</xdr:row>
      <xdr:rowOff>18675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403412</xdr:colOff>
      <xdr:row>29</xdr:row>
      <xdr:rowOff>18675</xdr:rowOff>
    </xdr:from>
    <xdr:to>
      <xdr:col>19</xdr:col>
      <xdr:colOff>502024</xdr:colOff>
      <xdr:row>52</xdr:row>
      <xdr:rowOff>151650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749300</xdr:colOff>
      <xdr:row>4</xdr:row>
      <xdr:rowOff>63500</xdr:rowOff>
    </xdr:from>
    <xdr:to>
      <xdr:col>29</xdr:col>
      <xdr:colOff>22412</xdr:colOff>
      <xdr:row>27</xdr:row>
      <xdr:rowOff>196475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23</xdr:col>
      <xdr:colOff>482600</xdr:colOff>
      <xdr:row>13</xdr:row>
      <xdr:rowOff>88899</xdr:rowOff>
    </xdr:from>
    <xdr:to>
      <xdr:col>26</xdr:col>
      <xdr:colOff>745066</xdr:colOff>
      <xdr:row>16</xdr:row>
      <xdr:rowOff>118532</xdr:rowOff>
    </xdr:to>
    <xdr:sp macro="" textlink="">
      <xdr:nvSpPr>
        <xdr:cNvPr id="2" name="TextBox 1"/>
        <xdr:cNvSpPr txBox="1"/>
      </xdr:nvSpPr>
      <xdr:spPr>
        <a:xfrm>
          <a:off x="19566467" y="2730499"/>
          <a:ext cx="2751666" cy="639233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KB487</a:t>
          </a:r>
          <a:r>
            <a:rPr lang="mr-IN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</a:t>
          </a:r>
          <a:r>
            <a:rPr lang="en-GB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mr-IN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A):</a:t>
          </a:r>
          <a:endParaRPr lang="en-GB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mr-IN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k(obs) = 0.00</a:t>
          </a:r>
          <a:r>
            <a:rPr lang="en-GB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23</a:t>
          </a:r>
          <a:r>
            <a:rPr lang="mr-IN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S^-1 (25-90 %)  </a:t>
          </a:r>
          <a:r>
            <a:rPr lang="mr-IN"/>
            <a:t> </a:t>
          </a:r>
          <a:endParaRPr lang="en-US" sz="1100"/>
        </a:p>
      </xdr:txBody>
    </xdr:sp>
    <xdr:clientData/>
  </xdr:twoCellAnchor>
  <xdr:twoCellAnchor>
    <xdr:from>
      <xdr:col>21</xdr:col>
      <xdr:colOff>241300</xdr:colOff>
      <xdr:row>22</xdr:row>
      <xdr:rowOff>88900</xdr:rowOff>
    </xdr:from>
    <xdr:to>
      <xdr:col>24</xdr:col>
      <xdr:colOff>355600</xdr:colOff>
      <xdr:row>25</xdr:row>
      <xdr:rowOff>139700</xdr:rowOff>
    </xdr:to>
    <xdr:sp macro="" textlink="">
      <xdr:nvSpPr>
        <xdr:cNvPr id="8" name="TextBox 7"/>
        <xdr:cNvSpPr txBox="1"/>
      </xdr:nvSpPr>
      <xdr:spPr>
        <a:xfrm>
          <a:off x="17576800" y="4559300"/>
          <a:ext cx="2590800" cy="6604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KB489</a:t>
          </a:r>
          <a:r>
            <a:rPr lang="mr-IN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</a:t>
          </a:r>
          <a:r>
            <a:rPr lang="en-GB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</a:t>
          </a:r>
          <a:r>
            <a:rPr lang="mr-IN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A):</a:t>
          </a:r>
          <a:endParaRPr lang="en-GB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mr-IN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k(obs) = 0.00</a:t>
          </a:r>
          <a:r>
            <a:rPr lang="en-GB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33</a:t>
          </a:r>
          <a:r>
            <a:rPr lang="mr-IN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S^-1 (25-90 %)  </a:t>
          </a:r>
          <a:r>
            <a:rPr lang="mr-IN"/>
            <a:t> </a:t>
          </a:r>
          <a:endParaRPr lang="en-US" sz="1100"/>
        </a:p>
      </xdr:txBody>
    </xdr:sp>
    <xdr:clientData/>
  </xdr:twoCellAnchor>
  <xdr:twoCellAnchor>
    <xdr:from>
      <xdr:col>20</xdr:col>
      <xdr:colOff>98612</xdr:colOff>
      <xdr:row>28</xdr:row>
      <xdr:rowOff>183775</xdr:rowOff>
    </xdr:from>
    <xdr:to>
      <xdr:col>29</xdr:col>
      <xdr:colOff>197224</xdr:colOff>
      <xdr:row>52</xdr:row>
      <xdr:rowOff>113550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21</xdr:col>
      <xdr:colOff>254000</xdr:colOff>
      <xdr:row>44</xdr:row>
      <xdr:rowOff>186267</xdr:rowOff>
    </xdr:from>
    <xdr:to>
      <xdr:col>24</xdr:col>
      <xdr:colOff>368300</xdr:colOff>
      <xdr:row>48</xdr:row>
      <xdr:rowOff>33867</xdr:rowOff>
    </xdr:to>
    <xdr:sp macro="" textlink="">
      <xdr:nvSpPr>
        <xdr:cNvPr id="10" name="TextBox 9"/>
        <xdr:cNvSpPr txBox="1"/>
      </xdr:nvSpPr>
      <xdr:spPr>
        <a:xfrm>
          <a:off x="17678400" y="9127067"/>
          <a:ext cx="2603500" cy="6604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KB488</a:t>
          </a:r>
          <a:r>
            <a:rPr lang="mr-IN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</a:t>
          </a:r>
          <a:r>
            <a:rPr lang="en-GB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mr-IN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A):</a:t>
          </a:r>
          <a:endParaRPr lang="en-GB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mr-IN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k(obs) = 0.00</a:t>
          </a:r>
          <a:r>
            <a:rPr lang="en-GB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04</a:t>
          </a:r>
          <a:r>
            <a:rPr lang="mr-IN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S^-1 (25-</a:t>
          </a:r>
          <a:r>
            <a:rPr lang="en-GB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mr-IN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0 %)  </a:t>
          </a:r>
          <a:r>
            <a:rPr lang="mr-IN"/>
            <a:t> </a:t>
          </a:r>
          <a:endParaRPr lang="en-US" sz="1100"/>
        </a:p>
      </xdr:txBody>
    </xdr:sp>
    <xdr:clientData/>
  </xdr:twoCellAnchor>
  <xdr:twoCellAnchor>
    <xdr:from>
      <xdr:col>22</xdr:col>
      <xdr:colOff>457200</xdr:colOff>
      <xdr:row>36</xdr:row>
      <xdr:rowOff>186267</xdr:rowOff>
    </xdr:from>
    <xdr:to>
      <xdr:col>25</xdr:col>
      <xdr:colOff>571500</xdr:colOff>
      <xdr:row>40</xdr:row>
      <xdr:rowOff>33867</xdr:rowOff>
    </xdr:to>
    <xdr:sp macro="" textlink="">
      <xdr:nvSpPr>
        <xdr:cNvPr id="11" name="TextBox 10"/>
        <xdr:cNvSpPr txBox="1"/>
      </xdr:nvSpPr>
      <xdr:spPr>
        <a:xfrm>
          <a:off x="18711333" y="7501467"/>
          <a:ext cx="2603500" cy="6604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KB488</a:t>
          </a:r>
          <a:r>
            <a:rPr lang="mr-IN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</a:t>
          </a:r>
          <a:r>
            <a:rPr lang="en-GB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</a:t>
          </a:r>
          <a:r>
            <a:rPr lang="mr-IN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):</a:t>
          </a:r>
          <a:endParaRPr lang="en-GB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mr-IN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k(obs) = 0.00</a:t>
          </a:r>
          <a:r>
            <a:rPr lang="en-GB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04</a:t>
          </a:r>
          <a:r>
            <a:rPr lang="mr-IN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S^-1 (25-</a:t>
          </a:r>
          <a:r>
            <a:rPr lang="en-GB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75</a:t>
          </a:r>
          <a:r>
            <a:rPr lang="mr-IN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%)  </a:t>
          </a:r>
          <a:r>
            <a:rPr lang="mr-IN"/>
            <a:t> </a:t>
          </a:r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10</xdr:col>
      <xdr:colOff>0</xdr:colOff>
      <xdr:row>25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20</xdr:col>
      <xdr:colOff>0</xdr:colOff>
      <xdr:row>25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1</xdr:row>
      <xdr:rowOff>0</xdr:rowOff>
    </xdr:from>
    <xdr:to>
      <xdr:col>30</xdr:col>
      <xdr:colOff>0</xdr:colOff>
      <xdr:row>25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31</xdr:col>
      <xdr:colOff>0</xdr:colOff>
      <xdr:row>1</xdr:row>
      <xdr:rowOff>0</xdr:rowOff>
    </xdr:from>
    <xdr:to>
      <xdr:col>40</xdr:col>
      <xdr:colOff>0</xdr:colOff>
      <xdr:row>25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536388</xdr:colOff>
      <xdr:row>23</xdr:row>
      <xdr:rowOff>108325</xdr:rowOff>
    </xdr:from>
    <xdr:to>
      <xdr:col>18</xdr:col>
      <xdr:colOff>0</xdr:colOff>
      <xdr:row>46</xdr:row>
      <xdr:rowOff>190500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152400</xdr:colOff>
      <xdr:row>32</xdr:row>
      <xdr:rowOff>127000</xdr:rowOff>
    </xdr:from>
    <xdr:to>
      <xdr:col>17</xdr:col>
      <xdr:colOff>660400</xdr:colOff>
      <xdr:row>40</xdr:row>
      <xdr:rowOff>152400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28500" y="6781800"/>
          <a:ext cx="5219700" cy="1651000"/>
        </a:xfrm>
        <a:prstGeom prst="rect">
          <a:avLst/>
        </a:prstGeom>
      </xdr:spPr>
    </xdr:pic>
    <xdr:clientData/>
  </xdr:twoCellAnchor>
  <xdr:twoCellAnchor editAs="oneCell">
    <xdr:from>
      <xdr:col>9</xdr:col>
      <xdr:colOff>419100</xdr:colOff>
      <xdr:row>4</xdr:row>
      <xdr:rowOff>114300</xdr:rowOff>
    </xdr:from>
    <xdr:to>
      <xdr:col>16</xdr:col>
      <xdr:colOff>88900</xdr:colOff>
      <xdr:row>12</xdr:row>
      <xdr:rowOff>139700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18800" y="1066800"/>
          <a:ext cx="5219700" cy="1651000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</xdr:colOff>
      <xdr:row>18</xdr:row>
      <xdr:rowOff>76200</xdr:rowOff>
    </xdr:from>
    <xdr:to>
      <xdr:col>16</xdr:col>
      <xdr:colOff>241300</xdr:colOff>
      <xdr:row>23</xdr:row>
      <xdr:rowOff>101600</xdr:rowOff>
    </xdr:to>
    <xdr:pic>
      <xdr:nvPicPr>
        <xdr:cNvPr id="5" name="Picture 4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49500" y="3886200"/>
          <a:ext cx="1041400" cy="10414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701488</xdr:colOff>
      <xdr:row>20</xdr:row>
      <xdr:rowOff>146425</xdr:rowOff>
    </xdr:from>
    <xdr:to>
      <xdr:col>19</xdr:col>
      <xdr:colOff>165100</xdr:colOff>
      <xdr:row>44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101600</xdr:colOff>
      <xdr:row>5</xdr:row>
      <xdr:rowOff>88900</xdr:rowOff>
    </xdr:from>
    <xdr:to>
      <xdr:col>15</xdr:col>
      <xdr:colOff>330200</xdr:colOff>
      <xdr:row>13</xdr:row>
      <xdr:rowOff>101600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71200" y="1206500"/>
          <a:ext cx="5257800" cy="1651000"/>
        </a:xfrm>
        <a:prstGeom prst="rect">
          <a:avLst/>
        </a:prstGeom>
      </xdr:spPr>
    </xdr:pic>
    <xdr:clientData/>
  </xdr:twoCellAnchor>
  <xdr:twoCellAnchor editAs="oneCell">
    <xdr:from>
      <xdr:col>12</xdr:col>
      <xdr:colOff>88900</xdr:colOff>
      <xdr:row>29</xdr:row>
      <xdr:rowOff>88900</xdr:rowOff>
    </xdr:from>
    <xdr:to>
      <xdr:col>18</xdr:col>
      <xdr:colOff>635000</xdr:colOff>
      <xdr:row>37</xdr:row>
      <xdr:rowOff>114300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73100" y="6096000"/>
          <a:ext cx="5257800" cy="1651000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381000</xdr:colOff>
      <xdr:row>2</xdr:row>
      <xdr:rowOff>177800</xdr:rowOff>
    </xdr:from>
    <xdr:to>
      <xdr:col>17</xdr:col>
      <xdr:colOff>63500</xdr:colOff>
      <xdr:row>8</xdr:row>
      <xdr:rowOff>38100</xdr:rowOff>
    </xdr:to>
    <xdr:pic>
      <xdr:nvPicPr>
        <xdr:cNvPr id="5" name="Picture 4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79800" y="584200"/>
          <a:ext cx="1041400" cy="10414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295088</xdr:colOff>
      <xdr:row>25</xdr:row>
      <xdr:rowOff>108325</xdr:rowOff>
    </xdr:from>
    <xdr:to>
      <xdr:col>18</xdr:col>
      <xdr:colOff>596900</xdr:colOff>
      <xdr:row>49</xdr:row>
      <xdr:rowOff>12700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762000</xdr:colOff>
      <xdr:row>5</xdr:row>
      <xdr:rowOff>152400</xdr:rowOff>
    </xdr:from>
    <xdr:to>
      <xdr:col>16</xdr:col>
      <xdr:colOff>317500</xdr:colOff>
      <xdr:row>14</xdr:row>
      <xdr:rowOff>12700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31600" y="1308100"/>
          <a:ext cx="5105400" cy="1689100"/>
        </a:xfrm>
        <a:prstGeom prst="rect">
          <a:avLst/>
        </a:prstGeom>
      </xdr:spPr>
    </xdr:pic>
    <xdr:clientData/>
  </xdr:twoCellAnchor>
  <xdr:twoCellAnchor editAs="oneCell">
    <xdr:from>
      <xdr:col>11</xdr:col>
      <xdr:colOff>609600</xdr:colOff>
      <xdr:row>35</xdr:row>
      <xdr:rowOff>38100</xdr:rowOff>
    </xdr:from>
    <xdr:to>
      <xdr:col>18</xdr:col>
      <xdr:colOff>165100</xdr:colOff>
      <xdr:row>43</xdr:row>
      <xdr:rowOff>63500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55600" y="7315200"/>
          <a:ext cx="5105400" cy="1651000"/>
        </a:xfrm>
        <a:prstGeom prst="rect">
          <a:avLst/>
        </a:prstGeom>
      </xdr:spPr>
    </xdr:pic>
    <xdr:clientData/>
  </xdr:twoCellAnchor>
  <xdr:twoCellAnchor editAs="oneCell">
    <xdr:from>
      <xdr:col>17</xdr:col>
      <xdr:colOff>368300</xdr:colOff>
      <xdr:row>18</xdr:row>
      <xdr:rowOff>38100</xdr:rowOff>
    </xdr:from>
    <xdr:to>
      <xdr:col>18</xdr:col>
      <xdr:colOff>571500</xdr:colOff>
      <xdr:row>23</xdr:row>
      <xdr:rowOff>38100</xdr:rowOff>
    </xdr:to>
    <xdr:pic>
      <xdr:nvPicPr>
        <xdr:cNvPr id="6" name="Picture 5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0" y="3835400"/>
          <a:ext cx="1041400" cy="10414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91888</xdr:colOff>
      <xdr:row>19</xdr:row>
      <xdr:rowOff>121025</xdr:rowOff>
    </xdr:from>
    <xdr:to>
      <xdr:col>18</xdr:col>
      <xdr:colOff>393700</xdr:colOff>
      <xdr:row>43</xdr:row>
      <xdr:rowOff>50800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749300</xdr:colOff>
      <xdr:row>30</xdr:row>
      <xdr:rowOff>76200</xdr:rowOff>
    </xdr:from>
    <xdr:to>
      <xdr:col>17</xdr:col>
      <xdr:colOff>228600</xdr:colOff>
      <xdr:row>38</xdr:row>
      <xdr:rowOff>101600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57100" y="6299200"/>
          <a:ext cx="5029200" cy="1651000"/>
        </a:xfrm>
        <a:prstGeom prst="rect">
          <a:avLst/>
        </a:prstGeom>
      </xdr:spPr>
    </xdr:pic>
    <xdr:clientData/>
  </xdr:twoCellAnchor>
  <xdr:twoCellAnchor editAs="oneCell">
    <xdr:from>
      <xdr:col>8</xdr:col>
      <xdr:colOff>50800</xdr:colOff>
      <xdr:row>7</xdr:row>
      <xdr:rowOff>50800</xdr:rowOff>
    </xdr:from>
    <xdr:to>
      <xdr:col>14</xdr:col>
      <xdr:colOff>50800</xdr:colOff>
      <xdr:row>15</xdr:row>
      <xdr:rowOff>76200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82200" y="1574800"/>
          <a:ext cx="5029200" cy="1651000"/>
        </a:xfrm>
        <a:prstGeom prst="rect">
          <a:avLst/>
        </a:prstGeom>
      </xdr:spPr>
    </xdr:pic>
    <xdr:clientData/>
  </xdr:twoCellAnchor>
  <xdr:twoCellAnchor editAs="oneCell">
    <xdr:from>
      <xdr:col>16</xdr:col>
      <xdr:colOff>254000</xdr:colOff>
      <xdr:row>20</xdr:row>
      <xdr:rowOff>114300</xdr:rowOff>
    </xdr:from>
    <xdr:to>
      <xdr:col>17</xdr:col>
      <xdr:colOff>457200</xdr:colOff>
      <xdr:row>25</xdr:row>
      <xdr:rowOff>139700</xdr:rowOff>
    </xdr:to>
    <xdr:pic>
      <xdr:nvPicPr>
        <xdr:cNvPr id="7" name="Picture 6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73500" y="4318000"/>
          <a:ext cx="1041400" cy="10414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472888</xdr:colOff>
      <xdr:row>0</xdr:row>
      <xdr:rowOff>82925</xdr:rowOff>
    </xdr:from>
    <xdr:to>
      <xdr:col>9</xdr:col>
      <xdr:colOff>457200</xdr:colOff>
      <xdr:row>23</xdr:row>
      <xdr:rowOff>177800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508000</xdr:colOff>
      <xdr:row>25</xdr:row>
      <xdr:rowOff>177800</xdr:rowOff>
    </xdr:from>
    <xdr:to>
      <xdr:col>9</xdr:col>
      <xdr:colOff>492312</xdr:colOff>
      <xdr:row>49</xdr:row>
      <xdr:rowOff>56775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584200</xdr:colOff>
      <xdr:row>0</xdr:row>
      <xdr:rowOff>190500</xdr:rowOff>
    </xdr:from>
    <xdr:to>
      <xdr:col>11</xdr:col>
      <xdr:colOff>787400</xdr:colOff>
      <xdr:row>5</xdr:row>
      <xdr:rowOff>177800</xdr:rowOff>
    </xdr:to>
    <xdr:pic>
      <xdr:nvPicPr>
        <xdr:cNvPr id="4" name="Picture 3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48700" y="190500"/>
          <a:ext cx="1041400" cy="1041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../../../../Library/Containers/com.microsoft.Excel/Data/Library/Preferences/Mestrenova/Ether%20Series/KB489.mnova" TargetMode="External"/><Relationship Id="rId4" Type="http://schemas.openxmlformats.org/officeDocument/2006/relationships/hyperlink" Target="../../../../Library/Containers/com.microsoft.Excel/Data/Library/Preferences/Mestrenova/Ether%20Series/KB497.mnova" TargetMode="External"/><Relationship Id="rId5" Type="http://schemas.openxmlformats.org/officeDocument/2006/relationships/drawing" Target="../drawings/drawing1.xml"/><Relationship Id="rId6" Type="http://schemas.openxmlformats.org/officeDocument/2006/relationships/vmlDrawing" Target="../drawings/vmlDrawing1.vml"/><Relationship Id="rId7" Type="http://schemas.openxmlformats.org/officeDocument/2006/relationships/ctrlProp" Target="../ctrlProps/ctrlProp1.xml"/><Relationship Id="rId1" Type="http://schemas.openxmlformats.org/officeDocument/2006/relationships/hyperlink" Target="../../../../Library/Containers/com.microsoft.Excel/Data/Library/Preferences/Mestrenova/Ether%20Series/KB487.mnova" TargetMode="External"/><Relationship Id="rId2" Type="http://schemas.openxmlformats.org/officeDocument/2006/relationships/hyperlink" Target="../../../../Library/Containers/com.microsoft.Excel/Data/Library/Preferences/Mestrenova/Ether%20Series/KB488.mnova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../../../../Library/Containers/com.microsoft.Excel/Data/Library/Preferences/Mestrenova/Ether%20Series/KB488.mnova" TargetMode="External"/><Relationship Id="rId2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.xml"/><Relationship Id="rId4" Type="http://schemas.openxmlformats.org/officeDocument/2006/relationships/ctrlProp" Target="../ctrlProps/ctrlProp3.xml"/><Relationship Id="rId5" Type="http://schemas.openxmlformats.org/officeDocument/2006/relationships/ctrlProp" Target="../ctrlProps/ctrlProp4.xml"/><Relationship Id="rId6" Type="http://schemas.openxmlformats.org/officeDocument/2006/relationships/ctrlProp" Target="../ctrlProps/ctrlProp5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../../../../Library/Containers/com.microsoft.Excel/Data/Library/Preferences/Mestrenova/Ether%20Series/KB489.mnova" TargetMode="External"/><Relationship Id="rId2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../../../../Library/Containers/com.microsoft.Excel/Data/Library/Preferences/Mestrenova/Ether%20Series/KB497.mnova" TargetMode="External"/><Relationship Id="rId2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../../../../Library/Containers/com.microsoft.Excel/Data/Library/Preferences/Mestrenova/Ether%20Series/KB487.mnova" TargetMode="External"/><Relationship Id="rId2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W18"/>
  <sheetViews>
    <sheetView workbookViewId="0">
      <selection activeCell="F5" sqref="F5"/>
    </sheetView>
  </sheetViews>
  <sheetFormatPr baseColWidth="10" defaultRowHeight="16" x14ac:dyDescent="0.2"/>
  <cols>
    <col min="3" max="3" width="18.5" customWidth="1"/>
    <col min="4" max="4" width="16.83203125" customWidth="1"/>
    <col min="5" max="5" width="14.1640625" customWidth="1"/>
  </cols>
  <sheetData>
    <row r="1" spans="1:49" ht="17" thickBot="1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</row>
    <row r="2" spans="1:49" ht="29" thickBot="1" x14ac:dyDescent="0.25">
      <c r="A2" s="14"/>
      <c r="B2" s="15" t="s">
        <v>11</v>
      </c>
      <c r="C2" s="15" t="s">
        <v>12</v>
      </c>
      <c r="D2" s="16"/>
      <c r="E2" s="18" t="s">
        <v>13</v>
      </c>
      <c r="F2" s="19" t="s">
        <v>14</v>
      </c>
      <c r="G2" s="20" t="s">
        <v>15</v>
      </c>
      <c r="H2" s="21" t="s">
        <v>16</v>
      </c>
      <c r="I2" s="17" t="s">
        <v>17</v>
      </c>
      <c r="J2" s="22"/>
      <c r="K2">
        <v>3</v>
      </c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</row>
    <row r="3" spans="1:49" ht="29" thickBot="1" x14ac:dyDescent="0.25">
      <c r="A3" s="13"/>
      <c r="B3" s="66" t="s">
        <v>18</v>
      </c>
      <c r="C3" s="24"/>
      <c r="D3" s="24"/>
      <c r="E3" s="25" t="s">
        <v>24</v>
      </c>
      <c r="F3" s="26" t="s">
        <v>28</v>
      </c>
      <c r="G3" s="24" t="s">
        <v>19</v>
      </c>
      <c r="H3" s="24" t="s">
        <v>20</v>
      </c>
      <c r="I3" s="23" t="s">
        <v>21</v>
      </c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</row>
    <row r="4" spans="1:49" ht="22" customHeight="1" thickBot="1" x14ac:dyDescent="0.25">
      <c r="A4" s="13"/>
      <c r="B4" s="67"/>
      <c r="C4" s="30"/>
      <c r="D4" s="30"/>
      <c r="E4" s="31" t="s">
        <v>25</v>
      </c>
      <c r="F4" s="36" t="s">
        <v>29</v>
      </c>
      <c r="G4" s="32" t="s">
        <v>22</v>
      </c>
      <c r="H4" s="32" t="s">
        <v>20</v>
      </c>
      <c r="I4" s="30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</row>
    <row r="5" spans="1:49" ht="29" thickBot="1" x14ac:dyDescent="0.25">
      <c r="A5" s="13"/>
      <c r="B5" s="64" t="s">
        <v>23</v>
      </c>
      <c r="C5" s="27"/>
      <c r="D5" s="27"/>
      <c r="E5" s="28" t="s">
        <v>26</v>
      </c>
      <c r="F5" s="29" t="s">
        <v>30</v>
      </c>
      <c r="G5" s="27" t="s">
        <v>19</v>
      </c>
      <c r="H5" s="27" t="s">
        <v>20</v>
      </c>
      <c r="I5" s="23" t="s">
        <v>21</v>
      </c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</row>
    <row r="6" spans="1:49" ht="17" thickBot="1" x14ac:dyDescent="0.25">
      <c r="A6" s="13"/>
      <c r="B6" s="65"/>
      <c r="C6" s="33"/>
      <c r="D6" s="33"/>
      <c r="E6" s="35" t="s">
        <v>27</v>
      </c>
      <c r="F6" s="37" t="s">
        <v>31</v>
      </c>
      <c r="G6" s="34" t="s">
        <v>22</v>
      </c>
      <c r="H6" s="34" t="s">
        <v>20</v>
      </c>
      <c r="I6" s="34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</row>
    <row r="18" spans="5:5" x14ac:dyDescent="0.2">
      <c r="E18" s="59"/>
    </row>
  </sheetData>
  <mergeCells count="2">
    <mergeCell ref="B5:B6"/>
    <mergeCell ref="B3:B4"/>
  </mergeCells>
  <phoneticPr fontId="7" type="noConversion"/>
  <hyperlinks>
    <hyperlink ref="E3" location="'KB487'!A1" display="KB487"/>
    <hyperlink ref="E4" location="'KB488'!A1" display="KB488"/>
    <hyperlink ref="E5" location="'KB489'!A1" display="KB489"/>
    <hyperlink ref="E6" location="'KB497'!A1" display="KB497"/>
    <hyperlink ref="F3" r:id="rId1"/>
    <hyperlink ref="F4" r:id="rId2"/>
    <hyperlink ref="F5" r:id="rId3"/>
    <hyperlink ref="F6" r:id="rId4"/>
  </hyperlinks>
  <pageMargins left="0.7" right="0.7" top="0.75" bottom="0.75" header="0.3" footer="0.3"/>
  <pageSetup paperSize="9" orientation="landscape" horizontalDpi="0" verticalDpi="0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7" name="Drop Down 1">
              <controlPr defaultSize="0" autoLine="0" autoPict="0">
                <anchor moveWithCells="1">
                  <from>
                    <xdr:col>10</xdr:col>
                    <xdr:colOff>0</xdr:colOff>
                    <xdr:row>20</xdr:row>
                    <xdr:rowOff>101600</xdr:rowOff>
                  </from>
                  <to>
                    <xdr:col>19</xdr:col>
                    <xdr:colOff>0</xdr:colOff>
                    <xdr:row>22</xdr:row>
                    <xdr:rowOff>0</xdr:rowOff>
                  </to>
                </anchor>
              </controlPr>
            </control>
          </mc:Choice>
          <mc:Fallback/>
        </mc:AlternateContent>
      </controls>
    </mc:Choice>
    <mc:Fallback/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3"/>
  <sheetViews>
    <sheetView topLeftCell="B1" workbookViewId="0">
      <selection activeCell="H2" sqref="H2:H61"/>
    </sheetView>
  </sheetViews>
  <sheetFormatPr baseColWidth="10" defaultColWidth="11" defaultRowHeight="16" x14ac:dyDescent="0.2"/>
  <cols>
    <col min="1" max="1" width="17.1640625" bestFit="1" customWidth="1"/>
    <col min="2" max="2" width="17.1640625" customWidth="1"/>
    <col min="3" max="4" width="17.1640625" style="9" customWidth="1"/>
    <col min="5" max="6" width="19.83203125" bestFit="1" customWidth="1"/>
    <col min="16" max="16" width="6.83203125" customWidth="1"/>
    <col min="24" max="24" width="10.83203125" customWidth="1"/>
    <col min="26" max="26" width="10.83203125" customWidth="1"/>
  </cols>
  <sheetData>
    <row r="1" spans="1:20" ht="24" x14ac:dyDescent="0.2">
      <c r="A1" s="7" t="s">
        <v>5</v>
      </c>
      <c r="B1" s="7" t="s">
        <v>6</v>
      </c>
      <c r="C1" s="8" t="s">
        <v>4</v>
      </c>
      <c r="D1" s="8" t="s">
        <v>7</v>
      </c>
      <c r="E1" s="7" t="s">
        <v>1</v>
      </c>
      <c r="F1" s="7" t="s">
        <v>3</v>
      </c>
      <c r="G1" s="41" t="s">
        <v>35</v>
      </c>
      <c r="H1" s="41" t="s">
        <v>36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x14ac:dyDescent="0.2">
      <c r="A2" s="6">
        <v>0</v>
      </c>
      <c r="B2" s="6">
        <f>A2/60</f>
        <v>0</v>
      </c>
      <c r="C2" s="6">
        <v>1</v>
      </c>
      <c r="D2" s="6">
        <v>0</v>
      </c>
      <c r="E2" s="3">
        <f>D2/(D2+C2)</f>
        <v>0</v>
      </c>
      <c r="F2" s="4">
        <f>E2</f>
        <v>0</v>
      </c>
      <c r="G2">
        <f>(1-E2)*0.1</f>
        <v>0.1</v>
      </c>
      <c r="H2" s="11">
        <f>LN(G2)</f>
        <v>-2.3025850929940455</v>
      </c>
      <c r="I2" s="5"/>
      <c r="J2" s="5"/>
      <c r="K2" s="5"/>
      <c r="L2" s="5"/>
      <c r="M2" s="5"/>
      <c r="N2" s="5"/>
      <c r="O2" s="5"/>
    </row>
    <row r="3" spans="1:20" x14ac:dyDescent="0.2">
      <c r="A3" s="6">
        <v>120</v>
      </c>
      <c r="B3" s="6">
        <f>A3/60</f>
        <v>2</v>
      </c>
      <c r="C3" s="6">
        <v>25.91</v>
      </c>
      <c r="D3" s="6">
        <v>1</v>
      </c>
      <c r="E3" s="3">
        <f>D3/(D3+C3)</f>
        <v>3.716090672612412E-2</v>
      </c>
      <c r="F3" s="4">
        <f>E3</f>
        <v>3.716090672612412E-2</v>
      </c>
      <c r="G3">
        <f t="shared" ref="G3:G61" si="0">(1-E3)*0.1</f>
        <v>9.628390932738759E-2</v>
      </c>
      <c r="H3" s="11">
        <f t="shared" ref="H3:H61" si="1">LN(G3)</f>
        <v>-2.3404540631588415</v>
      </c>
      <c r="I3" s="5"/>
      <c r="J3" s="5"/>
      <c r="K3" s="5"/>
      <c r="L3" s="5"/>
      <c r="M3" s="5"/>
      <c r="N3" s="5"/>
      <c r="O3" s="5"/>
    </row>
    <row r="4" spans="1:20" x14ac:dyDescent="0.2">
      <c r="A4" s="6">
        <v>420</v>
      </c>
      <c r="B4" s="6">
        <f>A4/60</f>
        <v>7</v>
      </c>
      <c r="C4" s="6">
        <v>5.99</v>
      </c>
      <c r="D4" s="6">
        <v>1</v>
      </c>
      <c r="E4" s="3">
        <f>D4/(D4+C4)</f>
        <v>0.14306151645207438</v>
      </c>
      <c r="F4" s="4">
        <f>E4-E3</f>
        <v>0.10590060972595025</v>
      </c>
      <c r="G4">
        <f t="shared" si="0"/>
        <v>8.5693848354792573E-2</v>
      </c>
      <c r="H4" s="11">
        <f t="shared" si="1"/>
        <v>-2.4569742371124064</v>
      </c>
      <c r="I4" s="5"/>
      <c r="J4" s="5"/>
      <c r="K4" s="5"/>
      <c r="L4" s="5"/>
      <c r="M4" s="5"/>
      <c r="N4" s="5"/>
      <c r="O4" s="5"/>
    </row>
    <row r="5" spans="1:20" x14ac:dyDescent="0.2">
      <c r="A5" s="6">
        <v>720</v>
      </c>
      <c r="B5" s="6">
        <f t="shared" ref="B5:B31" si="2">A5/60</f>
        <v>12</v>
      </c>
      <c r="C5" s="6">
        <v>2.91</v>
      </c>
      <c r="D5" s="6">
        <v>1</v>
      </c>
      <c r="E5" s="3">
        <f t="shared" ref="E5:E31" si="3">D5/(D5+C5)</f>
        <v>0.25575447570332482</v>
      </c>
      <c r="F5" s="4">
        <f>E5-E4</f>
        <v>0.11269295925125045</v>
      </c>
      <c r="G5">
        <f t="shared" si="0"/>
        <v>7.4424552429667529E-2</v>
      </c>
      <c r="H5" s="11">
        <f t="shared" si="1"/>
        <v>-2.5979693858079189</v>
      </c>
      <c r="I5" s="5"/>
      <c r="J5" s="5"/>
      <c r="K5" s="5"/>
      <c r="L5" s="5"/>
      <c r="M5" s="5"/>
      <c r="N5" s="5"/>
      <c r="O5" s="5"/>
    </row>
    <row r="6" spans="1:20" x14ac:dyDescent="0.2">
      <c r="A6" s="6">
        <v>1020</v>
      </c>
      <c r="B6" s="6">
        <f t="shared" si="2"/>
        <v>17</v>
      </c>
      <c r="C6" s="6">
        <v>2.0499999999999998</v>
      </c>
      <c r="D6" s="6">
        <v>1.1100000000000001</v>
      </c>
      <c r="E6" s="3">
        <f t="shared" si="3"/>
        <v>0.35126582278481017</v>
      </c>
      <c r="F6" s="4">
        <f t="shared" ref="F6:F31" si="4">E6-E5</f>
        <v>9.5511347081485343E-2</v>
      </c>
      <c r="G6">
        <f t="shared" si="0"/>
        <v>6.4873417721518986E-2</v>
      </c>
      <c r="H6" s="11">
        <f t="shared" si="1"/>
        <v>-2.7353173274425497</v>
      </c>
      <c r="I6" s="5"/>
      <c r="J6" s="5"/>
      <c r="K6" s="5"/>
      <c r="L6" s="5"/>
      <c r="M6" s="5"/>
      <c r="N6" s="5"/>
      <c r="O6" s="5"/>
    </row>
    <row r="7" spans="1:20" x14ac:dyDescent="0.2">
      <c r="A7" s="6">
        <v>1320</v>
      </c>
      <c r="B7" s="6">
        <f t="shared" si="2"/>
        <v>22</v>
      </c>
      <c r="C7" s="6">
        <v>2.2599999999999998</v>
      </c>
      <c r="D7" s="6">
        <v>1.72</v>
      </c>
      <c r="E7" s="3">
        <f t="shared" si="3"/>
        <v>0.43216080402010054</v>
      </c>
      <c r="F7" s="4">
        <f t="shared" si="4"/>
        <v>8.0894981235290375E-2</v>
      </c>
      <c r="G7">
        <f t="shared" si="0"/>
        <v>5.6783919597989944E-2</v>
      </c>
      <c r="H7" s="11">
        <f t="shared" si="1"/>
        <v>-2.8685020990061978</v>
      </c>
      <c r="I7" s="5"/>
      <c r="J7" s="5"/>
      <c r="K7" s="5"/>
      <c r="L7" s="5"/>
      <c r="M7" s="5"/>
      <c r="N7" s="5"/>
      <c r="O7" s="5"/>
    </row>
    <row r="8" spans="1:20" x14ac:dyDescent="0.2">
      <c r="A8" s="6">
        <v>1620</v>
      </c>
      <c r="B8" s="6">
        <f t="shared" si="2"/>
        <v>27</v>
      </c>
      <c r="C8" s="6">
        <v>1.97</v>
      </c>
      <c r="D8" s="6">
        <v>2.0299999999999998</v>
      </c>
      <c r="E8" s="3">
        <f t="shared" si="3"/>
        <v>0.50749999999999995</v>
      </c>
      <c r="F8" s="4">
        <f t="shared" si="4"/>
        <v>7.5339195979899409E-2</v>
      </c>
      <c r="G8">
        <f t="shared" si="0"/>
        <v>4.9250000000000009E-2</v>
      </c>
      <c r="H8" s="11">
        <f t="shared" si="1"/>
        <v>-3.0108459113640391</v>
      </c>
      <c r="I8" s="5"/>
      <c r="J8" s="5"/>
      <c r="K8" s="5"/>
      <c r="L8" s="5"/>
      <c r="M8" s="5"/>
      <c r="N8" s="5"/>
      <c r="O8" s="5"/>
    </row>
    <row r="9" spans="1:20" x14ac:dyDescent="0.2">
      <c r="A9" s="6">
        <v>1920</v>
      </c>
      <c r="B9" s="6">
        <f t="shared" si="2"/>
        <v>32</v>
      </c>
      <c r="C9" s="6">
        <v>2.11</v>
      </c>
      <c r="D9" s="6">
        <v>2.74</v>
      </c>
      <c r="E9" s="3">
        <f t="shared" si="3"/>
        <v>0.56494845360824753</v>
      </c>
      <c r="F9" s="4">
        <f t="shared" si="4"/>
        <v>5.7448453608247574E-2</v>
      </c>
      <c r="G9">
        <f t="shared" si="0"/>
        <v>4.3505154639175252E-2</v>
      </c>
      <c r="H9" s="11">
        <f t="shared" si="1"/>
        <v>-3.1348758504554626</v>
      </c>
      <c r="I9" s="5"/>
      <c r="J9" s="5"/>
      <c r="K9" s="5"/>
      <c r="L9" s="5"/>
      <c r="M9" s="5"/>
      <c r="N9" s="5"/>
      <c r="O9" s="5"/>
    </row>
    <row r="10" spans="1:20" x14ac:dyDescent="0.2">
      <c r="A10" s="6">
        <v>2220</v>
      </c>
      <c r="B10" s="6">
        <f t="shared" si="2"/>
        <v>37</v>
      </c>
      <c r="C10" s="6">
        <v>1.89</v>
      </c>
      <c r="D10" s="6">
        <v>2.99</v>
      </c>
      <c r="E10" s="3">
        <f t="shared" si="3"/>
        <v>0.61270491803278693</v>
      </c>
      <c r="F10" s="4">
        <f t="shared" si="4"/>
        <v>4.7756464424539402E-2</v>
      </c>
      <c r="G10">
        <f t="shared" si="0"/>
        <v>3.8729508196721309E-2</v>
      </c>
      <c r="H10" s="11">
        <f t="shared" si="1"/>
        <v>-3.2511534837875504</v>
      </c>
      <c r="I10" s="5"/>
      <c r="J10" s="5"/>
      <c r="K10" s="5"/>
      <c r="L10" s="5"/>
      <c r="M10" s="5"/>
      <c r="N10" s="5"/>
      <c r="O10" s="5"/>
    </row>
    <row r="11" spans="1:20" x14ac:dyDescent="0.2">
      <c r="A11" s="6">
        <v>2520</v>
      </c>
      <c r="B11" s="6">
        <f t="shared" si="2"/>
        <v>42</v>
      </c>
      <c r="C11" s="6">
        <v>1.7</v>
      </c>
      <c r="D11" s="6">
        <v>3.21</v>
      </c>
      <c r="E11" s="3">
        <f t="shared" si="3"/>
        <v>0.6537678207739307</v>
      </c>
      <c r="F11" s="4">
        <f t="shared" si="4"/>
        <v>4.106290274114377E-2</v>
      </c>
      <c r="G11">
        <f t="shared" si="0"/>
        <v>3.4623217922606933E-2</v>
      </c>
      <c r="H11" s="11">
        <f t="shared" si="1"/>
        <v>-3.3632307837383042</v>
      </c>
      <c r="I11" s="5"/>
      <c r="J11" s="5"/>
      <c r="K11" s="5"/>
      <c r="L11" s="5"/>
      <c r="M11" s="5"/>
      <c r="N11" s="5"/>
      <c r="O11" s="5"/>
    </row>
    <row r="12" spans="1:20" x14ac:dyDescent="0.2">
      <c r="A12" s="6">
        <v>2820</v>
      </c>
      <c r="B12" s="6">
        <f t="shared" si="2"/>
        <v>47</v>
      </c>
      <c r="C12" s="6">
        <v>1.27</v>
      </c>
      <c r="D12" s="6">
        <v>2.83</v>
      </c>
      <c r="E12" s="3">
        <f t="shared" si="3"/>
        <v>0.69024390243902445</v>
      </c>
      <c r="F12" s="4">
        <f t="shared" si="4"/>
        <v>3.6476081665093751E-2</v>
      </c>
      <c r="G12">
        <f t="shared" si="0"/>
        <v>3.0975609756097557E-2</v>
      </c>
      <c r="H12" s="11">
        <f t="shared" si="1"/>
        <v>-3.4745551662338081</v>
      </c>
      <c r="I12" s="5"/>
      <c r="J12" s="5"/>
      <c r="K12" s="5"/>
      <c r="L12" s="5"/>
      <c r="M12" s="5"/>
      <c r="N12" s="5"/>
      <c r="O12" s="5"/>
    </row>
    <row r="13" spans="1:20" x14ac:dyDescent="0.2">
      <c r="A13" s="6">
        <v>3120</v>
      </c>
      <c r="B13" s="6">
        <f t="shared" si="2"/>
        <v>52</v>
      </c>
      <c r="C13" s="6">
        <v>1.1499999999999999</v>
      </c>
      <c r="D13" s="6">
        <v>2.96</v>
      </c>
      <c r="E13" s="3">
        <f t="shared" si="3"/>
        <v>0.72019464720194659</v>
      </c>
      <c r="F13" s="4">
        <f t="shared" si="4"/>
        <v>2.9950744762922143E-2</v>
      </c>
      <c r="G13">
        <f t="shared" si="0"/>
        <v>2.7980535279805343E-2</v>
      </c>
      <c r="H13" s="11">
        <f t="shared" si="1"/>
        <v>-3.5762461791270308</v>
      </c>
      <c r="I13" s="5"/>
      <c r="J13" s="5"/>
      <c r="K13" s="5"/>
      <c r="L13" s="5"/>
      <c r="M13" s="5"/>
      <c r="N13" s="5"/>
      <c r="O13" s="5"/>
    </row>
    <row r="14" spans="1:20" x14ac:dyDescent="0.2">
      <c r="A14" s="6">
        <v>3420</v>
      </c>
      <c r="B14" s="6">
        <f t="shared" si="2"/>
        <v>57</v>
      </c>
      <c r="C14" s="6">
        <v>1.06</v>
      </c>
      <c r="D14" s="6">
        <v>3.08</v>
      </c>
      <c r="E14" s="3">
        <f t="shared" si="3"/>
        <v>0.74396135265700469</v>
      </c>
      <c r="F14" s="4">
        <f t="shared" si="4"/>
        <v>2.3766705455058101E-2</v>
      </c>
      <c r="G14">
        <f t="shared" si="0"/>
        <v>2.5603864734299531E-2</v>
      </c>
      <c r="H14" s="11">
        <f t="shared" si="1"/>
        <v>-3.6650119727072923</v>
      </c>
      <c r="I14" s="5"/>
      <c r="J14" s="5"/>
      <c r="K14" s="5"/>
      <c r="L14" s="5"/>
      <c r="M14" s="5"/>
      <c r="N14" s="5"/>
      <c r="O14" s="5"/>
    </row>
    <row r="15" spans="1:20" x14ac:dyDescent="0.2">
      <c r="A15" s="6">
        <v>3720</v>
      </c>
      <c r="B15" s="6">
        <f t="shared" si="2"/>
        <v>62</v>
      </c>
      <c r="C15" s="6">
        <v>0.97</v>
      </c>
      <c r="D15" s="6">
        <v>3.18</v>
      </c>
      <c r="E15" s="3">
        <f t="shared" si="3"/>
        <v>0.76626506024096386</v>
      </c>
      <c r="F15" s="4">
        <f t="shared" si="4"/>
        <v>2.2303707583959165E-2</v>
      </c>
      <c r="G15">
        <f t="shared" si="0"/>
        <v>2.3373493975903617E-2</v>
      </c>
      <c r="H15" s="11">
        <f t="shared" si="1"/>
        <v>-3.756152634721361</v>
      </c>
      <c r="I15" s="5"/>
      <c r="J15" s="5"/>
      <c r="K15" s="5"/>
      <c r="L15" s="5"/>
      <c r="M15" s="5"/>
      <c r="N15" s="5"/>
      <c r="O15" s="5"/>
    </row>
    <row r="16" spans="1:20" x14ac:dyDescent="0.2">
      <c r="A16" s="6">
        <v>4020</v>
      </c>
      <c r="B16" s="6">
        <f t="shared" si="2"/>
        <v>67</v>
      </c>
      <c r="C16" s="6">
        <v>1.06</v>
      </c>
      <c r="D16" s="6">
        <v>3.92</v>
      </c>
      <c r="E16" s="3">
        <f t="shared" si="3"/>
        <v>0.78714859437750995</v>
      </c>
      <c r="F16" s="4">
        <f t="shared" si="4"/>
        <v>2.0883534136546089E-2</v>
      </c>
      <c r="G16">
        <f t="shared" si="0"/>
        <v>2.1285140562249005E-2</v>
      </c>
      <c r="H16" s="11">
        <f t="shared" si="1"/>
        <v>-3.8497460759066309</v>
      </c>
      <c r="I16" s="5"/>
      <c r="J16" s="5"/>
      <c r="K16" s="5"/>
      <c r="L16" s="5"/>
      <c r="M16" s="5"/>
      <c r="N16" s="5"/>
      <c r="O16" s="5"/>
    </row>
    <row r="17" spans="1:28" x14ac:dyDescent="0.2">
      <c r="A17" s="6">
        <v>4320</v>
      </c>
      <c r="B17" s="6">
        <f t="shared" si="2"/>
        <v>72</v>
      </c>
      <c r="C17" s="6">
        <v>0.99</v>
      </c>
      <c r="D17" s="6">
        <v>4.01</v>
      </c>
      <c r="E17" s="3">
        <f t="shared" si="3"/>
        <v>0.80199999999999994</v>
      </c>
      <c r="F17" s="4">
        <f t="shared" si="4"/>
        <v>1.4851405622489988E-2</v>
      </c>
      <c r="G17">
        <f t="shared" si="0"/>
        <v>1.9800000000000009E-2</v>
      </c>
      <c r="H17" s="11">
        <f t="shared" si="1"/>
        <v>-3.9220733412816471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8" x14ac:dyDescent="0.2">
      <c r="A18" s="6">
        <v>4620</v>
      </c>
      <c r="B18" s="6">
        <f t="shared" si="2"/>
        <v>77</v>
      </c>
      <c r="C18" s="6">
        <v>0.93</v>
      </c>
      <c r="D18" s="6">
        <v>4.08</v>
      </c>
      <c r="E18" s="3">
        <f t="shared" si="3"/>
        <v>0.81437125748503003</v>
      </c>
      <c r="F18" s="4">
        <f t="shared" si="4"/>
        <v>1.2371257485030096E-2</v>
      </c>
      <c r="G18">
        <f t="shared" si="0"/>
        <v>1.8562874251496997E-2</v>
      </c>
      <c r="H18" s="11">
        <f t="shared" si="1"/>
        <v>-3.9865917009256551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8" x14ac:dyDescent="0.2">
      <c r="A19" s="6">
        <v>4920</v>
      </c>
      <c r="B19" s="6">
        <f t="shared" si="2"/>
        <v>82</v>
      </c>
      <c r="C19" s="6">
        <v>0.99</v>
      </c>
      <c r="D19" s="6">
        <v>4.8600000000000003</v>
      </c>
      <c r="E19" s="3">
        <f t="shared" si="3"/>
        <v>0.8307692307692307</v>
      </c>
      <c r="F19" s="4">
        <f t="shared" si="4"/>
        <v>1.6397973284200673E-2</v>
      </c>
      <c r="G19">
        <f t="shared" si="0"/>
        <v>1.692307692307693E-2</v>
      </c>
      <c r="H19" s="11">
        <f t="shared" si="1"/>
        <v>-4.079077090091312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8" x14ac:dyDescent="0.2">
      <c r="A20" s="6">
        <v>5220</v>
      </c>
      <c r="B20" s="6">
        <f t="shared" si="2"/>
        <v>87</v>
      </c>
      <c r="C20" s="6">
        <v>0.94</v>
      </c>
      <c r="D20" s="6">
        <v>4.92</v>
      </c>
      <c r="E20" s="3">
        <f t="shared" si="3"/>
        <v>0.83959044368600688</v>
      </c>
      <c r="F20" s="4">
        <f t="shared" si="4"/>
        <v>8.8212129167761777E-3</v>
      </c>
      <c r="G20">
        <f t="shared" si="0"/>
        <v>1.6040955631399314E-2</v>
      </c>
      <c r="H20" s="11">
        <f t="shared" si="1"/>
        <v>-4.1326101003010542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8" x14ac:dyDescent="0.2">
      <c r="A21" s="6">
        <v>5520</v>
      </c>
      <c r="B21" s="6">
        <f t="shared" si="2"/>
        <v>92</v>
      </c>
      <c r="C21" s="6">
        <v>0.88</v>
      </c>
      <c r="D21" s="6">
        <v>4.9800000000000004</v>
      </c>
      <c r="E21" s="3">
        <f t="shared" si="3"/>
        <v>0.84982935153583616</v>
      </c>
      <c r="F21" s="4">
        <f t="shared" si="4"/>
        <v>1.0238907849829282E-2</v>
      </c>
      <c r="G21">
        <f t="shared" si="0"/>
        <v>1.5017064846416385E-2</v>
      </c>
      <c r="H21" s="11">
        <f t="shared" si="1"/>
        <v>-4.1985680680928512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8" x14ac:dyDescent="0.2">
      <c r="A22" s="6">
        <v>5820</v>
      </c>
      <c r="B22" s="6">
        <f t="shared" si="2"/>
        <v>97</v>
      </c>
      <c r="C22" s="6">
        <v>0.84</v>
      </c>
      <c r="D22" s="6">
        <v>5.03</v>
      </c>
      <c r="E22" s="3">
        <f t="shared" si="3"/>
        <v>0.85689948892674617</v>
      </c>
      <c r="F22" s="4">
        <f t="shared" si="4"/>
        <v>7.0701373909100029E-3</v>
      </c>
      <c r="G22">
        <f t="shared" si="0"/>
        <v>1.4310051107325384E-2</v>
      </c>
      <c r="H22" s="11">
        <f t="shared" si="1"/>
        <v>-4.2467931139788284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8" x14ac:dyDescent="0.2">
      <c r="A23" s="6">
        <v>6120</v>
      </c>
      <c r="B23" s="6">
        <f t="shared" si="2"/>
        <v>102</v>
      </c>
      <c r="C23" s="6">
        <v>0.79</v>
      </c>
      <c r="D23" s="6">
        <v>5.0999999999999996</v>
      </c>
      <c r="E23" s="3">
        <f t="shared" si="3"/>
        <v>0.86587436332767398</v>
      </c>
      <c r="F23" s="4">
        <f t="shared" si="4"/>
        <v>8.9748744009278125E-3</v>
      </c>
      <c r="G23">
        <f t="shared" si="0"/>
        <v>1.3412563667232603E-2</v>
      </c>
      <c r="H23" s="11">
        <f t="shared" si="1"/>
        <v>-4.31156342417861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8" x14ac:dyDescent="0.2">
      <c r="A24" s="6">
        <v>6420</v>
      </c>
      <c r="B24" s="6">
        <f t="shared" si="2"/>
        <v>107</v>
      </c>
      <c r="C24" s="6">
        <v>0.76</v>
      </c>
      <c r="D24" s="6">
        <v>5.13</v>
      </c>
      <c r="E24" s="3">
        <f t="shared" si="3"/>
        <v>0.87096774193548387</v>
      </c>
      <c r="F24" s="4">
        <f t="shared" si="4"/>
        <v>5.0933786078098953E-3</v>
      </c>
      <c r="G24">
        <f t="shared" si="0"/>
        <v>1.2903225806451613E-2</v>
      </c>
      <c r="H24" s="11">
        <f t="shared" si="1"/>
        <v>-4.3502779363593014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8" x14ac:dyDescent="0.2">
      <c r="A25" s="6">
        <v>6720</v>
      </c>
      <c r="B25" s="6">
        <f t="shared" si="2"/>
        <v>112</v>
      </c>
      <c r="C25" s="6">
        <v>0.73</v>
      </c>
      <c r="D25" s="6">
        <v>5.18</v>
      </c>
      <c r="E25" s="3">
        <f t="shared" si="3"/>
        <v>0.87648054145516063</v>
      </c>
      <c r="F25" s="4">
        <f t="shared" si="4"/>
        <v>5.5127995196767587E-3</v>
      </c>
      <c r="G25">
        <f t="shared" si="0"/>
        <v>1.2351945854483938E-2</v>
      </c>
      <c r="H25" s="11">
        <f t="shared" si="1"/>
        <v>-4.3939416692517517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AB25" t="s">
        <v>0</v>
      </c>
    </row>
    <row r="26" spans="1:28" x14ac:dyDescent="0.2">
      <c r="A26" s="6">
        <v>7020</v>
      </c>
      <c r="B26" s="6">
        <f t="shared" si="2"/>
        <v>117</v>
      </c>
      <c r="C26" s="6">
        <v>1.08</v>
      </c>
      <c r="D26" s="6">
        <v>8.19</v>
      </c>
      <c r="E26" s="3">
        <f t="shared" si="3"/>
        <v>0.8834951456310679</v>
      </c>
      <c r="F26" s="4">
        <f t="shared" si="4"/>
        <v>7.0146041759072686E-3</v>
      </c>
      <c r="G26">
        <f t="shared" si="0"/>
        <v>1.1650485436893211E-2</v>
      </c>
      <c r="H26" s="11">
        <f t="shared" si="1"/>
        <v>-4.4524074314356801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8" ht="17" thickBot="1" x14ac:dyDescent="0.25">
      <c r="A27" s="6">
        <v>7320</v>
      </c>
      <c r="B27" s="6">
        <f t="shared" si="2"/>
        <v>122</v>
      </c>
      <c r="C27" s="6">
        <v>1.04</v>
      </c>
      <c r="D27" s="6">
        <v>8.24</v>
      </c>
      <c r="E27" s="3">
        <f t="shared" si="3"/>
        <v>0.88793103448275856</v>
      </c>
      <c r="F27" s="4">
        <f>E27-E26</f>
        <v>4.4358888516906614E-3</v>
      </c>
      <c r="G27">
        <f t="shared" si="0"/>
        <v>1.1206896551724145E-2</v>
      </c>
      <c r="H27" s="11">
        <f t="shared" si="1"/>
        <v>-4.4912259266388732</v>
      </c>
      <c r="I27" s="1"/>
      <c r="J27" s="1"/>
      <c r="K27" s="1"/>
      <c r="L27" s="1"/>
      <c r="M27" s="1"/>
      <c r="N27" s="1"/>
      <c r="O27" s="1"/>
      <c r="P27" s="1"/>
      <c r="Q27" s="1" t="s">
        <v>32</v>
      </c>
      <c r="R27" s="1"/>
      <c r="S27" s="1"/>
      <c r="T27" s="1"/>
    </row>
    <row r="28" spans="1:28" ht="17" thickBot="1" x14ac:dyDescent="0.25">
      <c r="A28" s="6">
        <v>7620</v>
      </c>
      <c r="B28" s="6">
        <f t="shared" si="2"/>
        <v>127</v>
      </c>
      <c r="C28" s="6">
        <v>1.06</v>
      </c>
      <c r="D28" s="6">
        <v>9.06</v>
      </c>
      <c r="E28" s="3">
        <f t="shared" si="3"/>
        <v>0.89525691699604737</v>
      </c>
      <c r="F28" s="4">
        <f t="shared" si="4"/>
        <v>7.3258825132888061E-3</v>
      </c>
      <c r="G28">
        <f t="shared" si="0"/>
        <v>1.0474308300395264E-2</v>
      </c>
      <c r="H28" s="11">
        <f t="shared" si="1"/>
        <v>-4.5588298487293883</v>
      </c>
      <c r="I28" s="1"/>
      <c r="J28" s="1"/>
      <c r="K28" s="1"/>
      <c r="L28" s="1"/>
      <c r="M28" s="1"/>
      <c r="N28" s="1"/>
      <c r="O28" s="1"/>
      <c r="P28" s="1"/>
      <c r="Q28" s="38" t="s">
        <v>29</v>
      </c>
      <c r="R28" s="1"/>
      <c r="S28" s="1"/>
      <c r="T28" s="1"/>
    </row>
    <row r="29" spans="1:28" x14ac:dyDescent="0.2">
      <c r="A29" s="6">
        <v>7920</v>
      </c>
      <c r="B29" s="6">
        <f t="shared" si="2"/>
        <v>132</v>
      </c>
      <c r="C29" s="6">
        <v>1.03</v>
      </c>
      <c r="D29" s="6">
        <v>9.1</v>
      </c>
      <c r="E29" s="3">
        <f t="shared" si="3"/>
        <v>0.8983218163869694</v>
      </c>
      <c r="F29" s="4">
        <f t="shared" si="4"/>
        <v>3.0648993909220268E-3</v>
      </c>
      <c r="G29">
        <f t="shared" si="0"/>
        <v>1.0167818361303061E-2</v>
      </c>
      <c r="H29" s="11">
        <f t="shared" si="1"/>
        <v>-4.5885276090130933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8" x14ac:dyDescent="0.2">
      <c r="A30" s="6">
        <v>8220</v>
      </c>
      <c r="B30" s="6">
        <f t="shared" si="2"/>
        <v>137</v>
      </c>
      <c r="C30" s="6">
        <v>1.07</v>
      </c>
      <c r="D30" s="6">
        <v>9.91</v>
      </c>
      <c r="E30" s="3">
        <f t="shared" si="3"/>
        <v>0.9025500910746812</v>
      </c>
      <c r="F30" s="4">
        <f t="shared" si="4"/>
        <v>4.2282746877118083E-3</v>
      </c>
      <c r="G30">
        <f t="shared" si="0"/>
        <v>9.7449908925318802E-3</v>
      </c>
      <c r="H30" s="11">
        <f t="shared" si="1"/>
        <v>-4.6310018806016151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8" x14ac:dyDescent="0.2">
      <c r="A31" s="6">
        <v>8520</v>
      </c>
      <c r="B31" s="6">
        <f t="shared" si="2"/>
        <v>142</v>
      </c>
      <c r="C31" s="6">
        <v>1.05</v>
      </c>
      <c r="D31" s="6">
        <v>9.9499999999999993</v>
      </c>
      <c r="E31" s="3">
        <f t="shared" si="3"/>
        <v>0.90454545454545443</v>
      </c>
      <c r="F31" s="4">
        <f t="shared" si="4"/>
        <v>1.995363470773226E-3</v>
      </c>
      <c r="G31">
        <f t="shared" si="0"/>
        <v>9.5454545454545583E-3</v>
      </c>
      <c r="H31" s="11">
        <f t="shared" si="1"/>
        <v>-4.6516902016229826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8" x14ac:dyDescent="0.2">
      <c r="A32" s="6">
        <v>8820</v>
      </c>
      <c r="B32" s="6">
        <f t="shared" ref="B32:B37" si="5">A32/60</f>
        <v>147</v>
      </c>
      <c r="C32" s="6">
        <v>1</v>
      </c>
      <c r="D32" s="6">
        <v>9.98</v>
      </c>
      <c r="E32" s="3">
        <f t="shared" ref="E32:E37" si="6">D32/(D32+C32)</f>
        <v>0.90892531876138438</v>
      </c>
      <c r="F32" s="4">
        <f t="shared" ref="F32:F37" si="7">E32-E31</f>
        <v>4.3798642159299517E-3</v>
      </c>
      <c r="G32">
        <f>(1-E32)*0.1</f>
        <v>9.1074681238615621E-3</v>
      </c>
      <c r="H32" s="11">
        <f>LN(G32)</f>
        <v>-4.6986605290754309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x14ac:dyDescent="0.2">
      <c r="A33" s="6">
        <v>9120</v>
      </c>
      <c r="B33" s="6">
        <f t="shared" si="5"/>
        <v>152</v>
      </c>
      <c r="C33" s="6">
        <v>0.98</v>
      </c>
      <c r="D33" s="6">
        <v>10.02</v>
      </c>
      <c r="E33" s="3">
        <f t="shared" si="6"/>
        <v>0.91090909090909089</v>
      </c>
      <c r="F33" s="4">
        <f t="shared" si="7"/>
        <v>1.9837721477065084E-3</v>
      </c>
      <c r="G33">
        <f t="shared" si="0"/>
        <v>8.9090909090909116E-3</v>
      </c>
      <c r="H33" s="11">
        <f t="shared" si="1"/>
        <v>-4.7206830731099352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x14ac:dyDescent="0.2">
      <c r="A34" s="6">
        <v>9420</v>
      </c>
      <c r="B34" s="6">
        <f t="shared" si="5"/>
        <v>157</v>
      </c>
      <c r="C34" s="6">
        <v>0.94</v>
      </c>
      <c r="D34" s="6">
        <v>10.06</v>
      </c>
      <c r="E34" s="3">
        <f t="shared" si="6"/>
        <v>0.91454545454545455</v>
      </c>
      <c r="F34" s="4">
        <f t="shared" si="7"/>
        <v>3.6363636363636598E-3</v>
      </c>
      <c r="G34">
        <f t="shared" si="0"/>
        <v>8.5454545454545453E-3</v>
      </c>
      <c r="H34" s="11">
        <f t="shared" si="1"/>
        <v>-4.7623557695105037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x14ac:dyDescent="0.2">
      <c r="A35" s="6">
        <v>9720</v>
      </c>
      <c r="B35" s="6">
        <f t="shared" si="5"/>
        <v>162</v>
      </c>
      <c r="C35" s="6">
        <v>0.92</v>
      </c>
      <c r="D35" s="6">
        <v>10.07</v>
      </c>
      <c r="E35" s="3">
        <f t="shared" si="6"/>
        <v>0.91628753412192898</v>
      </c>
      <c r="F35" s="4">
        <f t="shared" si="7"/>
        <v>1.7420795764744312E-3</v>
      </c>
      <c r="G35">
        <f t="shared" si="0"/>
        <v>8.3712465878071022E-3</v>
      </c>
      <c r="H35" s="11">
        <f t="shared" si="1"/>
        <v>-4.7829524703486266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x14ac:dyDescent="0.2">
      <c r="A36" s="6">
        <v>10020</v>
      </c>
      <c r="B36" s="6">
        <f t="shared" si="5"/>
        <v>167</v>
      </c>
      <c r="C36" s="6">
        <v>0.89</v>
      </c>
      <c r="D36" s="6">
        <v>10.11</v>
      </c>
      <c r="E36" s="3">
        <f t="shared" si="6"/>
        <v>0.91909090909090907</v>
      </c>
      <c r="F36" s="4">
        <f t="shared" si="7"/>
        <v>2.803374968980088E-3</v>
      </c>
      <c r="G36">
        <f t="shared" si="0"/>
        <v>8.090909090909093E-3</v>
      </c>
      <c r="H36" s="11">
        <f t="shared" si="1"/>
        <v>-4.8170141820483678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x14ac:dyDescent="0.2">
      <c r="A37" s="6">
        <v>10320</v>
      </c>
      <c r="B37" s="6">
        <f t="shared" si="5"/>
        <v>172</v>
      </c>
      <c r="C37" s="6">
        <v>0.94</v>
      </c>
      <c r="D37" s="6">
        <v>10.93</v>
      </c>
      <c r="E37" s="3">
        <f t="shared" si="6"/>
        <v>0.92080876158382485</v>
      </c>
      <c r="F37" s="4">
        <f t="shared" si="7"/>
        <v>1.7178524929157835E-3</v>
      </c>
      <c r="G37">
        <f t="shared" si="0"/>
        <v>7.9191238416175154E-3</v>
      </c>
      <c r="H37" s="11">
        <f t="shared" si="1"/>
        <v>-4.8384747053337112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x14ac:dyDescent="0.2">
      <c r="A38" s="6">
        <v>10620</v>
      </c>
      <c r="B38" s="6">
        <f t="shared" ref="B38:B61" si="8">A38/60</f>
        <v>177</v>
      </c>
      <c r="C38" s="6">
        <v>0.91</v>
      </c>
      <c r="D38" s="6">
        <v>10.95</v>
      </c>
      <c r="E38" s="3">
        <f t="shared" ref="E38:E61" si="9">D38/(D38+C38)</f>
        <v>0.92327150084317033</v>
      </c>
      <c r="F38" s="4">
        <f t="shared" ref="F38:F61" si="10">E38-E37</f>
        <v>2.4627392593454811E-3</v>
      </c>
      <c r="G38">
        <f t="shared" si="0"/>
        <v>7.6728499156829668E-3</v>
      </c>
      <c r="H38" s="11">
        <f t="shared" si="1"/>
        <v>-4.8700671660348664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x14ac:dyDescent="0.2">
      <c r="A39" s="6">
        <v>10920</v>
      </c>
      <c r="B39" s="6">
        <f t="shared" si="8"/>
        <v>182</v>
      </c>
      <c r="C39" s="6">
        <v>0.89</v>
      </c>
      <c r="D39" s="6">
        <v>10.97</v>
      </c>
      <c r="E39" s="3">
        <f t="shared" si="9"/>
        <v>0.92495784148397975</v>
      </c>
      <c r="F39" s="4">
        <f t="shared" si="10"/>
        <v>1.6863406408094139E-3</v>
      </c>
      <c r="G39">
        <f t="shared" si="0"/>
        <v>7.5042158516020257E-3</v>
      </c>
      <c r="H39" s="11">
        <f t="shared" si="1"/>
        <v>-4.8922903028195766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x14ac:dyDescent="0.2">
      <c r="A40" s="6">
        <v>11220</v>
      </c>
      <c r="B40" s="6">
        <f t="shared" si="8"/>
        <v>187</v>
      </c>
      <c r="C40" s="6">
        <v>0.88</v>
      </c>
      <c r="D40" s="6">
        <v>10.99</v>
      </c>
      <c r="E40" s="3">
        <f t="shared" si="9"/>
        <v>0.92586352148272955</v>
      </c>
      <c r="F40" s="4">
        <f t="shared" si="10"/>
        <v>9.0567999874979765E-4</v>
      </c>
      <c r="G40">
        <f t="shared" si="0"/>
        <v>7.4136478517270454E-3</v>
      </c>
      <c r="H40" s="11">
        <f t="shared" si="1"/>
        <v>-4.9044326731255072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x14ac:dyDescent="0.2">
      <c r="A41" s="6">
        <v>11520</v>
      </c>
      <c r="B41" s="6">
        <f t="shared" si="8"/>
        <v>192</v>
      </c>
      <c r="C41" s="6">
        <v>0.83</v>
      </c>
      <c r="D41" s="6">
        <v>11.04</v>
      </c>
      <c r="E41" s="3">
        <f t="shared" si="9"/>
        <v>0.93007582139848355</v>
      </c>
      <c r="F41" s="4">
        <f t="shared" si="10"/>
        <v>4.2122999157540031E-3</v>
      </c>
      <c r="G41">
        <f t="shared" si="0"/>
        <v>6.9924178601516451E-3</v>
      </c>
      <c r="H41" s="11">
        <f t="shared" si="1"/>
        <v>-4.9629288798071158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x14ac:dyDescent="0.2">
      <c r="A42" s="6">
        <v>11820</v>
      </c>
      <c r="B42" s="6">
        <f t="shared" si="8"/>
        <v>197</v>
      </c>
      <c r="C42" s="6">
        <v>1.05</v>
      </c>
      <c r="D42" s="6">
        <v>14.21</v>
      </c>
      <c r="E42" s="3">
        <f t="shared" si="9"/>
        <v>0.93119266055045868</v>
      </c>
      <c r="F42" s="4">
        <f t="shared" si="10"/>
        <v>1.1168391519751353E-3</v>
      </c>
      <c r="G42">
        <f t="shared" si="0"/>
        <v>6.8807339449541323E-3</v>
      </c>
      <c r="H42" s="11">
        <f t="shared" si="1"/>
        <v>-4.9790299546809242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x14ac:dyDescent="0.2">
      <c r="A43" s="6">
        <v>12120</v>
      </c>
      <c r="B43" s="6">
        <f t="shared" si="8"/>
        <v>202</v>
      </c>
      <c r="C43" s="6">
        <v>1.02</v>
      </c>
      <c r="D43" s="6">
        <v>14.24</v>
      </c>
      <c r="E43" s="3">
        <f t="shared" si="9"/>
        <v>0.93315858453473133</v>
      </c>
      <c r="F43" s="4">
        <f t="shared" si="10"/>
        <v>1.9659239842726439E-3</v>
      </c>
      <c r="G43">
        <f t="shared" si="0"/>
        <v>6.6841415465268674E-3</v>
      </c>
      <c r="H43" s="11">
        <f t="shared" si="1"/>
        <v>-5.0080174915541766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x14ac:dyDescent="0.2">
      <c r="A44" s="6">
        <v>12420</v>
      </c>
      <c r="B44" s="6">
        <f t="shared" si="8"/>
        <v>207</v>
      </c>
      <c r="C44" s="6">
        <v>1.02</v>
      </c>
      <c r="D44" s="6">
        <v>14.24</v>
      </c>
      <c r="E44" s="3">
        <f t="shared" si="9"/>
        <v>0.93315858453473133</v>
      </c>
      <c r="F44" s="4">
        <f t="shared" si="10"/>
        <v>0</v>
      </c>
      <c r="G44">
        <f t="shared" si="0"/>
        <v>6.6841415465268674E-3</v>
      </c>
      <c r="H44" s="11">
        <f t="shared" si="1"/>
        <v>-5.0080174915541766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ht="20" x14ac:dyDescent="0.2">
      <c r="A45" s="6">
        <v>12720</v>
      </c>
      <c r="B45" s="6">
        <f t="shared" si="8"/>
        <v>212</v>
      </c>
      <c r="C45" s="6">
        <v>1.02</v>
      </c>
      <c r="D45" s="6">
        <v>14.27</v>
      </c>
      <c r="E45" s="3">
        <f t="shared" si="9"/>
        <v>0.93328973185088293</v>
      </c>
      <c r="F45" s="4">
        <f t="shared" si="10"/>
        <v>1.3114731615160302E-4</v>
      </c>
      <c r="G45">
        <f t="shared" si="0"/>
        <v>6.6710268149117076E-3</v>
      </c>
      <c r="H45" s="11">
        <f t="shared" si="1"/>
        <v>-5.0099814856388365</v>
      </c>
      <c r="I45" s="1"/>
      <c r="J45" s="1"/>
      <c r="K45" s="1"/>
      <c r="L45" s="2"/>
      <c r="M45" s="1"/>
      <c r="N45" s="1"/>
      <c r="O45" s="1"/>
      <c r="P45" s="1"/>
      <c r="Q45" s="1"/>
      <c r="R45" s="1"/>
      <c r="S45" s="1"/>
      <c r="T45" s="1"/>
    </row>
    <row r="46" spans="1:20" x14ac:dyDescent="0.2">
      <c r="A46" s="6">
        <v>13020</v>
      </c>
      <c r="B46" s="6">
        <f t="shared" si="8"/>
        <v>217</v>
      </c>
      <c r="C46" s="6">
        <v>1.05</v>
      </c>
      <c r="D46" s="6">
        <v>15.1</v>
      </c>
      <c r="E46" s="3">
        <f t="shared" si="9"/>
        <v>0.93498452012383904</v>
      </c>
      <c r="F46" s="4">
        <f t="shared" si="10"/>
        <v>1.6947882729561048E-3</v>
      </c>
      <c r="G46">
        <f t="shared" si="0"/>
        <v>6.5015479876160964E-3</v>
      </c>
      <c r="H46" s="11">
        <f t="shared" si="1"/>
        <v>-5.0357149784932798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x14ac:dyDescent="0.2">
      <c r="A47" s="6">
        <v>13320</v>
      </c>
      <c r="B47" s="6">
        <f t="shared" si="8"/>
        <v>222</v>
      </c>
      <c r="C47" s="6">
        <v>1.04</v>
      </c>
      <c r="D47" s="6">
        <v>15.08</v>
      </c>
      <c r="E47" s="3">
        <f t="shared" si="9"/>
        <v>0.93548387096774188</v>
      </c>
      <c r="F47" s="4">
        <f t="shared" si="10"/>
        <v>4.9935084390284601E-4</v>
      </c>
      <c r="G47">
        <f t="shared" si="0"/>
        <v>6.4516129032258125E-3</v>
      </c>
      <c r="H47" s="11">
        <f t="shared" si="1"/>
        <v>-5.0434251169192459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x14ac:dyDescent="0.2">
      <c r="A48" s="6">
        <v>13620</v>
      </c>
      <c r="B48" s="6">
        <f t="shared" si="8"/>
        <v>227</v>
      </c>
      <c r="C48" s="6">
        <v>1.01</v>
      </c>
      <c r="D48" s="6">
        <v>15.11</v>
      </c>
      <c r="E48" s="3">
        <f t="shared" si="9"/>
        <v>0.9373449131513647</v>
      </c>
      <c r="F48" s="4">
        <f t="shared" si="10"/>
        <v>1.8610421836228186E-3</v>
      </c>
      <c r="G48">
        <f t="shared" si="0"/>
        <v>6.26550868486353E-3</v>
      </c>
      <c r="H48" s="11">
        <f t="shared" si="1"/>
        <v>-5.0726954992193587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x14ac:dyDescent="0.2">
      <c r="A49" s="6">
        <v>13920</v>
      </c>
      <c r="B49" s="6">
        <f t="shared" si="8"/>
        <v>232</v>
      </c>
      <c r="C49" s="6">
        <v>1.02</v>
      </c>
      <c r="D49" s="6">
        <v>15.16</v>
      </c>
      <c r="E49" s="3">
        <f t="shared" si="9"/>
        <v>0.93695920889987638</v>
      </c>
      <c r="F49" s="4">
        <f t="shared" si="10"/>
        <v>-3.8570425148831688E-4</v>
      </c>
      <c r="G49">
        <f t="shared" si="0"/>
        <v>6.3040791100123618E-3</v>
      </c>
      <c r="H49" s="11">
        <f t="shared" si="1"/>
        <v>-5.0665583773282119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x14ac:dyDescent="0.2">
      <c r="A50" s="6">
        <v>14220</v>
      </c>
      <c r="B50" s="6">
        <f t="shared" si="8"/>
        <v>237</v>
      </c>
      <c r="C50" s="6">
        <v>1.05</v>
      </c>
      <c r="D50" s="6">
        <v>15.93</v>
      </c>
      <c r="E50" s="3">
        <f t="shared" si="9"/>
        <v>0.93816254416961131</v>
      </c>
      <c r="F50" s="4">
        <f t="shared" si="10"/>
        <v>1.2033352697349287E-3</v>
      </c>
      <c r="G50">
        <f t="shared" si="0"/>
        <v>6.183745583038869E-3</v>
      </c>
      <c r="H50" s="11">
        <f t="shared" si="1"/>
        <v>-5.085831109707815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x14ac:dyDescent="0.2">
      <c r="A51" s="6">
        <v>14520</v>
      </c>
      <c r="B51" s="6">
        <f t="shared" si="8"/>
        <v>242</v>
      </c>
      <c r="C51" s="6">
        <v>1.05</v>
      </c>
      <c r="D51" s="6">
        <v>15.93</v>
      </c>
      <c r="E51" s="3">
        <f t="shared" si="9"/>
        <v>0.93816254416961131</v>
      </c>
      <c r="F51" s="4">
        <f t="shared" si="10"/>
        <v>0</v>
      </c>
      <c r="G51">
        <f t="shared" si="0"/>
        <v>6.183745583038869E-3</v>
      </c>
      <c r="H51" s="11">
        <f t="shared" si="1"/>
        <v>-5.085831109707815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x14ac:dyDescent="0.2">
      <c r="A52" s="6">
        <v>14820</v>
      </c>
      <c r="B52" s="6">
        <f t="shared" si="8"/>
        <v>247</v>
      </c>
      <c r="C52" s="6">
        <v>1.03</v>
      </c>
      <c r="D52" s="6">
        <v>15.96</v>
      </c>
      <c r="E52" s="3">
        <f t="shared" si="9"/>
        <v>0.93937610359034718</v>
      </c>
      <c r="F52" s="4">
        <f t="shared" si="10"/>
        <v>1.2135594207358658E-3</v>
      </c>
      <c r="G52">
        <f t="shared" si="0"/>
        <v>6.0623896409652822E-3</v>
      </c>
      <c r="H52" s="11">
        <f t="shared" si="1"/>
        <v>-5.1056512264363407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x14ac:dyDescent="0.2">
      <c r="A53" s="6">
        <v>15120</v>
      </c>
      <c r="B53" s="6">
        <f t="shared" si="8"/>
        <v>252</v>
      </c>
      <c r="C53" s="6">
        <v>1.02</v>
      </c>
      <c r="D53" s="6">
        <v>15.96</v>
      </c>
      <c r="E53" s="3">
        <f t="shared" si="9"/>
        <v>0.93992932862190814</v>
      </c>
      <c r="F53" s="4">
        <f t="shared" si="10"/>
        <v>5.5322503156096658E-4</v>
      </c>
      <c r="G53">
        <f t="shared" si="0"/>
        <v>6.0070671378091856E-3</v>
      </c>
      <c r="H53" s="11">
        <f t="shared" si="1"/>
        <v>-5.1148186465810674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x14ac:dyDescent="0.2">
      <c r="A54" s="6">
        <v>15420</v>
      </c>
      <c r="B54" s="6">
        <f t="shared" si="8"/>
        <v>257</v>
      </c>
      <c r="C54" s="6">
        <v>1.01</v>
      </c>
      <c r="D54" s="6">
        <v>15.97</v>
      </c>
      <c r="E54" s="3">
        <f t="shared" si="9"/>
        <v>0.94051825677267376</v>
      </c>
      <c r="F54" s="4">
        <f t="shared" si="10"/>
        <v>5.8892815076561078E-4</v>
      </c>
      <c r="G54">
        <f t="shared" si="0"/>
        <v>5.948174322732625E-3</v>
      </c>
      <c r="H54" s="11">
        <f t="shared" si="1"/>
        <v>-5.1246709430240793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x14ac:dyDescent="0.2">
      <c r="A55" s="6">
        <v>15720</v>
      </c>
      <c r="B55" s="6">
        <f t="shared" si="8"/>
        <v>262</v>
      </c>
      <c r="C55" s="6">
        <v>1</v>
      </c>
      <c r="D55" s="6">
        <v>15.97</v>
      </c>
      <c r="E55" s="3">
        <f t="shared" si="9"/>
        <v>0.94107248084855633</v>
      </c>
      <c r="F55" s="4">
        <f t="shared" si="10"/>
        <v>5.5422407588257006E-4</v>
      </c>
      <c r="G55">
        <f t="shared" si="0"/>
        <v>5.8927519151443682E-3</v>
      </c>
      <c r="H55" s="11">
        <f t="shared" si="1"/>
        <v>-5.1340321722401816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x14ac:dyDescent="0.2">
      <c r="A56" s="6">
        <v>16020</v>
      </c>
      <c r="B56" s="6">
        <f t="shared" si="8"/>
        <v>267</v>
      </c>
      <c r="C56" s="6">
        <v>1</v>
      </c>
      <c r="D56" s="6">
        <v>15.99</v>
      </c>
      <c r="E56" s="3">
        <f t="shared" si="9"/>
        <v>0.94114184814596813</v>
      </c>
      <c r="F56" s="4">
        <f t="shared" si="10"/>
        <v>6.9367297411804252E-5</v>
      </c>
      <c r="G56">
        <f t="shared" si="0"/>
        <v>5.8858151854031876E-3</v>
      </c>
      <c r="H56" s="11">
        <f t="shared" si="1"/>
        <v>-5.1352100286778848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x14ac:dyDescent="0.2">
      <c r="A57" s="6">
        <v>16320</v>
      </c>
      <c r="B57" s="6">
        <f t="shared" si="8"/>
        <v>272</v>
      </c>
      <c r="C57" s="6">
        <v>0.99</v>
      </c>
      <c r="D57" s="6">
        <v>16</v>
      </c>
      <c r="E57" s="3">
        <f t="shared" si="9"/>
        <v>0.94173042966450859</v>
      </c>
      <c r="F57" s="4">
        <f t="shared" si="10"/>
        <v>5.8858151854046525E-4</v>
      </c>
      <c r="G57">
        <f t="shared" si="0"/>
        <v>5.8269570335491407E-3</v>
      </c>
      <c r="H57" s="11">
        <f t="shared" si="1"/>
        <v>-5.1452603645313886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x14ac:dyDescent="0.2">
      <c r="A58" s="6">
        <v>16620</v>
      </c>
      <c r="B58" s="6">
        <f t="shared" si="8"/>
        <v>277</v>
      </c>
      <c r="C58" s="6">
        <v>0.98</v>
      </c>
      <c r="D58" s="6">
        <v>16</v>
      </c>
      <c r="E58" s="3">
        <f t="shared" si="9"/>
        <v>0.94228504122497048</v>
      </c>
      <c r="F58" s="4">
        <f t="shared" si="10"/>
        <v>5.5461156046188176E-4</v>
      </c>
      <c r="G58">
        <f t="shared" si="0"/>
        <v>5.7714958775029529E-3</v>
      </c>
      <c r="H58" s="11">
        <f t="shared" si="1"/>
        <v>-5.1548239811947649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x14ac:dyDescent="0.2">
      <c r="A59" s="6">
        <v>16920</v>
      </c>
      <c r="B59" s="6">
        <f t="shared" si="8"/>
        <v>282</v>
      </c>
      <c r="C59" s="6">
        <v>0.98</v>
      </c>
      <c r="D59" s="6">
        <v>16.02</v>
      </c>
      <c r="E59" s="3">
        <f t="shared" si="9"/>
        <v>0.94235294117647062</v>
      </c>
      <c r="F59" s="4">
        <f t="shared" si="10"/>
        <v>6.7899951500138833E-5</v>
      </c>
      <c r="G59">
        <f t="shared" si="0"/>
        <v>5.7647058823529392E-3</v>
      </c>
      <c r="H59" s="11">
        <f t="shared" si="1"/>
        <v>-5.1560011443677816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x14ac:dyDescent="0.2">
      <c r="A60" s="6">
        <v>17220</v>
      </c>
      <c r="B60" s="6">
        <f t="shared" si="8"/>
        <v>287</v>
      </c>
      <c r="C60" s="6">
        <v>0.98</v>
      </c>
      <c r="D60" s="6">
        <v>16.05</v>
      </c>
      <c r="E60" s="3">
        <f t="shared" si="9"/>
        <v>0.94245449207281262</v>
      </c>
      <c r="F60" s="4">
        <f t="shared" si="10"/>
        <v>1.0155089634200642E-4</v>
      </c>
      <c r="G60">
        <f t="shared" si="0"/>
        <v>5.7545507927187385E-3</v>
      </c>
      <c r="H60" s="11">
        <f t="shared" si="1"/>
        <v>-5.1577642949861611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x14ac:dyDescent="0.2">
      <c r="A61" s="6">
        <v>17520</v>
      </c>
      <c r="B61" s="6">
        <f t="shared" si="8"/>
        <v>292</v>
      </c>
      <c r="C61" s="6">
        <v>0.97</v>
      </c>
      <c r="D61" s="6">
        <v>16.02</v>
      </c>
      <c r="E61" s="3">
        <f t="shared" si="9"/>
        <v>0.94290759270158919</v>
      </c>
      <c r="F61" s="4">
        <f t="shared" si="10"/>
        <v>4.5310062877657042E-4</v>
      </c>
      <c r="G61">
        <f t="shared" si="0"/>
        <v>5.7092407298410808E-3</v>
      </c>
      <c r="H61" s="11">
        <f t="shared" si="1"/>
        <v>-5.1656692361625955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x14ac:dyDescent="0.2">
      <c r="A62" s="6"/>
      <c r="B62" s="6"/>
      <c r="C62" s="6"/>
      <c r="D62" s="6"/>
      <c r="E62" s="3"/>
      <c r="F62" s="4"/>
      <c r="G62" s="41"/>
      <c r="H62" s="4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x14ac:dyDescent="0.2">
      <c r="A63" s="6"/>
      <c r="B63" s="6"/>
      <c r="C63" s="6"/>
      <c r="D63" s="6"/>
      <c r="E63" s="3"/>
      <c r="F63" s="4"/>
      <c r="G63" s="41"/>
      <c r="H63" s="4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x14ac:dyDescent="0.2">
      <c r="A64" s="1"/>
      <c r="B64" s="1"/>
      <c r="C64" s="6"/>
      <c r="D64" s="6"/>
      <c r="E64" s="1"/>
      <c r="F64" s="4"/>
      <c r="G64" s="41"/>
      <c r="H64" s="4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x14ac:dyDescent="0.2">
      <c r="A65" s="1"/>
      <c r="B65" s="1"/>
      <c r="C65" s="6"/>
      <c r="D65" s="6"/>
      <c r="E65" s="1"/>
      <c r="F65" s="1"/>
      <c r="G65" s="41"/>
      <c r="H65" s="4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x14ac:dyDescent="0.2">
      <c r="A66" s="1"/>
      <c r="B66" s="1"/>
      <c r="C66" s="6"/>
      <c r="D66" s="6"/>
      <c r="E66" s="1"/>
      <c r="F66" s="1"/>
      <c r="G66" s="41"/>
      <c r="H66" s="4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x14ac:dyDescent="0.2">
      <c r="A67" s="1"/>
      <c r="B67" s="1"/>
      <c r="C67" s="6"/>
      <c r="D67" s="6"/>
      <c r="E67" s="1"/>
      <c r="F67" s="1"/>
      <c r="G67" s="41"/>
      <c r="H67" s="4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x14ac:dyDescent="0.2">
      <c r="A68" s="1"/>
      <c r="B68" s="1"/>
      <c r="C68" s="6"/>
      <c r="D68" s="6"/>
      <c r="E68" s="1"/>
      <c r="F68" s="1"/>
      <c r="G68" s="41"/>
      <c r="H68" s="4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x14ac:dyDescent="0.2">
      <c r="A69" s="1"/>
      <c r="B69" s="1"/>
      <c r="C69" s="6"/>
      <c r="D69" s="6"/>
      <c r="E69" s="1"/>
      <c r="F69" s="1"/>
      <c r="G69" s="41"/>
      <c r="H69" s="4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x14ac:dyDescent="0.2">
      <c r="A70" s="1"/>
      <c r="B70" s="1"/>
      <c r="C70" s="6"/>
      <c r="D70" s="6"/>
      <c r="E70" s="1"/>
      <c r="F70" s="1"/>
      <c r="G70" s="41"/>
      <c r="H70" s="4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x14ac:dyDescent="0.2">
      <c r="A71" s="1"/>
      <c r="B71" s="1"/>
      <c r="C71" s="6"/>
      <c r="D71" s="6"/>
      <c r="E71" s="1"/>
      <c r="F71" s="1"/>
      <c r="G71" s="41"/>
      <c r="H71" s="4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x14ac:dyDescent="0.2">
      <c r="A72" s="1"/>
      <c r="B72" s="1"/>
      <c r="C72" s="6"/>
      <c r="D72" s="6"/>
      <c r="E72" s="1"/>
      <c r="F72" s="1"/>
      <c r="G72" s="41"/>
      <c r="H72" s="4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x14ac:dyDescent="0.2">
      <c r="A73" s="1"/>
      <c r="B73" s="1"/>
      <c r="C73" s="6"/>
      <c r="D73" s="6"/>
      <c r="E73" s="1"/>
      <c r="F73" s="1"/>
      <c r="G73" s="41"/>
      <c r="H73" s="4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x14ac:dyDescent="0.2">
      <c r="A74" s="1"/>
      <c r="B74" s="1"/>
      <c r="C74" s="6"/>
      <c r="D74" s="6"/>
      <c r="E74" s="1"/>
      <c r="F74" s="1"/>
      <c r="G74" s="41"/>
      <c r="H74" s="4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x14ac:dyDescent="0.2">
      <c r="A75" s="1"/>
      <c r="B75" s="1"/>
      <c r="C75" s="6"/>
      <c r="D75" s="6"/>
      <c r="E75" s="1"/>
      <c r="F75" s="1"/>
      <c r="G75" s="41"/>
      <c r="H75" s="4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x14ac:dyDescent="0.2">
      <c r="A76" s="1"/>
      <c r="B76" s="1"/>
      <c r="C76" s="6"/>
      <c r="D76" s="6"/>
      <c r="E76" s="1"/>
      <c r="F76" s="1"/>
      <c r="G76" s="41"/>
      <c r="H76" s="4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x14ac:dyDescent="0.2">
      <c r="A77" s="1"/>
      <c r="B77" s="1"/>
      <c r="C77" s="6"/>
      <c r="D77" s="6"/>
      <c r="E77" s="1"/>
      <c r="F77" s="1"/>
      <c r="G77" s="41"/>
      <c r="H77" s="4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x14ac:dyDescent="0.2">
      <c r="A78" s="1"/>
      <c r="B78" s="1"/>
      <c r="C78" s="6"/>
      <c r="D78" s="6"/>
      <c r="E78" s="1"/>
      <c r="F78" s="1"/>
      <c r="G78" s="41"/>
      <c r="H78" s="4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x14ac:dyDescent="0.2">
      <c r="A79" s="1"/>
      <c r="B79" s="1"/>
      <c r="C79" s="6"/>
      <c r="D79" s="6"/>
      <c r="E79" s="1"/>
      <c r="F79" s="1"/>
      <c r="G79" s="41"/>
      <c r="H79" s="4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x14ac:dyDescent="0.2">
      <c r="A80" s="1"/>
      <c r="B80" s="1"/>
      <c r="C80" s="6"/>
      <c r="D80" s="6"/>
      <c r="E80" s="1"/>
      <c r="F80" s="1"/>
      <c r="G80" s="41"/>
      <c r="H80" s="4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x14ac:dyDescent="0.2">
      <c r="A81" s="1"/>
      <c r="B81" s="1"/>
      <c r="C81" s="6"/>
      <c r="D81" s="6"/>
      <c r="E81" s="1"/>
      <c r="F81" s="1"/>
      <c r="G81" s="41"/>
      <c r="H81" s="4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x14ac:dyDescent="0.2">
      <c r="A82" s="1"/>
      <c r="B82" s="1"/>
      <c r="C82" s="6"/>
      <c r="D82" s="6"/>
      <c r="E82" s="1"/>
      <c r="F82" s="1"/>
      <c r="G82" s="41"/>
      <c r="H82" s="4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x14ac:dyDescent="0.2">
      <c r="A83" s="1"/>
      <c r="B83" s="1"/>
      <c r="C83" s="6"/>
      <c r="D83" s="6"/>
      <c r="E83" s="1"/>
      <c r="F83" s="1"/>
      <c r="G83" s="41"/>
      <c r="H83" s="4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x14ac:dyDescent="0.2">
      <c r="A84" s="1"/>
      <c r="B84" s="1"/>
      <c r="C84" s="6"/>
      <c r="D84" s="6"/>
      <c r="E84" s="1"/>
      <c r="F84" s="1"/>
      <c r="G84" s="41"/>
      <c r="H84" s="4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x14ac:dyDescent="0.2">
      <c r="A85" s="1"/>
      <c r="B85" s="1"/>
      <c r="C85" s="6"/>
      <c r="D85" s="6"/>
      <c r="E85" s="1"/>
      <c r="F85" s="1"/>
      <c r="G85" s="41"/>
      <c r="H85" s="4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x14ac:dyDescent="0.2">
      <c r="A86" s="1"/>
      <c r="B86" s="1"/>
      <c r="C86" s="6"/>
      <c r="D86" s="6"/>
      <c r="E86" s="1"/>
      <c r="F86" s="1"/>
      <c r="G86" s="41"/>
      <c r="H86" s="4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x14ac:dyDescent="0.2">
      <c r="A87" s="1"/>
      <c r="B87" s="1"/>
      <c r="C87" s="6"/>
      <c r="D87" s="6"/>
      <c r="E87" s="1"/>
      <c r="F87" s="1"/>
      <c r="G87" s="41"/>
      <c r="H87" s="4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x14ac:dyDescent="0.2">
      <c r="A88" s="1"/>
      <c r="B88" s="1"/>
      <c r="C88" s="6"/>
      <c r="D88" s="6"/>
      <c r="E88" s="1"/>
      <c r="F88" s="1"/>
      <c r="G88" s="41"/>
      <c r="H88" s="4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x14ac:dyDescent="0.2">
      <c r="A89" s="1"/>
      <c r="B89" s="1"/>
      <c r="C89" s="6"/>
      <c r="D89" s="6"/>
      <c r="E89" s="1"/>
      <c r="F89" s="1"/>
      <c r="G89" s="41"/>
      <c r="H89" s="4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x14ac:dyDescent="0.2">
      <c r="A90" s="1"/>
      <c r="B90" s="1"/>
      <c r="C90" s="6"/>
      <c r="D90" s="6"/>
      <c r="E90" s="1"/>
      <c r="F90" s="1"/>
      <c r="G90" s="41"/>
      <c r="H90" s="4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x14ac:dyDescent="0.2">
      <c r="A91" s="1"/>
      <c r="B91" s="1"/>
      <c r="C91" s="6"/>
      <c r="D91" s="6"/>
      <c r="E91" s="1"/>
      <c r="F91" s="1"/>
      <c r="G91" s="41"/>
      <c r="H91" s="4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x14ac:dyDescent="0.2">
      <c r="A92" s="1"/>
      <c r="B92" s="1"/>
      <c r="C92" s="6"/>
      <c r="D92" s="6"/>
      <c r="E92" s="1"/>
      <c r="F92" s="1"/>
      <c r="G92" s="41"/>
      <c r="H92" s="4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x14ac:dyDescent="0.2">
      <c r="A93" s="1"/>
      <c r="B93" s="1"/>
      <c r="C93" s="6"/>
      <c r="D93" s="6"/>
      <c r="E93" s="1"/>
      <c r="F93" s="1"/>
      <c r="G93" s="41"/>
      <c r="H93" s="4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</sheetData>
  <phoneticPr fontId="7" type="noConversion"/>
  <hyperlinks>
    <hyperlink ref="Q28" r:id="rId1"/>
  </hyperlinks>
  <pageMargins left="0.7" right="0.7" top="0.75" bottom="0.75" header="0.3" footer="0.3"/>
  <pageSetup paperSize="9" orientation="landscape" horizontalDpi="0" verticalDpi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V92"/>
  <sheetViews>
    <sheetView workbookViewId="0">
      <selection activeCell="M17" sqref="M17"/>
    </sheetView>
  </sheetViews>
  <sheetFormatPr baseColWidth="10" defaultColWidth="11" defaultRowHeight="16" x14ac:dyDescent="0.2"/>
  <cols>
    <col min="10" max="10" width="6.83203125" customWidth="1"/>
    <col min="18" max="18" width="10.83203125" customWidth="1"/>
    <col min="20" max="20" width="10.83203125" customWidth="1"/>
  </cols>
  <sheetData>
    <row r="1" spans="1:14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"/>
      <c r="L1" s="1"/>
      <c r="M1" s="1"/>
      <c r="N1" s="1"/>
    </row>
    <row r="2" spans="1:14" x14ac:dyDescent="0.2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14" x14ac:dyDescent="0.2">
      <c r="A3" s="11"/>
      <c r="B3" s="11"/>
      <c r="C3" s="11"/>
      <c r="D3" s="11"/>
      <c r="E3" s="11"/>
      <c r="F3" s="11"/>
      <c r="G3" s="11"/>
      <c r="H3" s="11"/>
      <c r="I3" s="11"/>
      <c r="J3" s="11"/>
    </row>
    <row r="4" spans="1:14" ht="19" x14ac:dyDescent="0.25">
      <c r="A4" s="11"/>
      <c r="B4" s="12"/>
      <c r="C4" s="11"/>
      <c r="D4" s="11"/>
      <c r="E4" s="11"/>
      <c r="F4" s="11"/>
      <c r="G4" s="11"/>
      <c r="H4" s="11"/>
      <c r="I4" s="11"/>
      <c r="J4" s="11"/>
    </row>
    <row r="5" spans="1:14" x14ac:dyDescent="0.2">
      <c r="A5" s="11"/>
      <c r="B5" s="11"/>
      <c r="C5" s="11"/>
      <c r="D5" s="11"/>
      <c r="E5" s="11"/>
      <c r="F5" s="11"/>
      <c r="G5" s="11"/>
      <c r="H5" s="11"/>
      <c r="I5" s="11"/>
      <c r="J5" s="11"/>
    </row>
    <row r="6" spans="1:14" x14ac:dyDescent="0.2">
      <c r="A6" s="11"/>
      <c r="B6" s="11"/>
      <c r="C6" s="11"/>
      <c r="D6" s="11"/>
      <c r="E6" s="11"/>
      <c r="F6" s="11"/>
      <c r="G6" s="11"/>
      <c r="H6" s="11"/>
      <c r="I6" s="11"/>
      <c r="J6" s="11"/>
    </row>
    <row r="7" spans="1:14" x14ac:dyDescent="0.2">
      <c r="A7" s="11"/>
      <c r="B7" s="11"/>
      <c r="C7" s="11"/>
      <c r="D7" s="11"/>
      <c r="E7" s="11"/>
      <c r="F7" s="11"/>
      <c r="G7" s="11"/>
      <c r="H7" s="11"/>
      <c r="I7" s="11"/>
      <c r="J7" s="11"/>
    </row>
    <row r="8" spans="1:14" x14ac:dyDescent="0.2">
      <c r="A8" s="11"/>
      <c r="B8" s="11"/>
      <c r="C8" s="11"/>
      <c r="D8" s="11"/>
      <c r="E8" s="11"/>
      <c r="F8" s="11"/>
      <c r="G8" s="11"/>
      <c r="H8" s="11"/>
      <c r="I8" s="11"/>
      <c r="J8" s="11"/>
    </row>
    <row r="9" spans="1:14" x14ac:dyDescent="0.2">
      <c r="A9" s="11"/>
      <c r="B9" s="11"/>
      <c r="C9" s="11"/>
      <c r="D9" s="11"/>
      <c r="E9" s="11"/>
      <c r="F9" s="11"/>
      <c r="G9" s="11"/>
      <c r="H9" s="11"/>
      <c r="I9" s="11"/>
      <c r="J9" s="11"/>
    </row>
    <row r="10" spans="1:14" x14ac:dyDescent="0.2">
      <c r="A10" s="11"/>
      <c r="B10" s="11"/>
      <c r="C10" s="11"/>
      <c r="D10" s="11"/>
      <c r="E10" s="11"/>
      <c r="F10" s="11"/>
      <c r="G10" s="11"/>
      <c r="H10" s="11"/>
      <c r="I10" s="11"/>
      <c r="J10" s="11"/>
    </row>
    <row r="11" spans="1:14" x14ac:dyDescent="0.2">
      <c r="A11" s="11"/>
      <c r="B11" s="11"/>
      <c r="C11" s="11"/>
      <c r="D11" s="11"/>
      <c r="E11" s="11"/>
      <c r="F11" s="11"/>
      <c r="G11" s="11"/>
      <c r="H11" s="11"/>
      <c r="I11" s="11"/>
      <c r="J11" s="11"/>
    </row>
    <row r="12" spans="1:14" x14ac:dyDescent="0.2">
      <c r="A12" s="11"/>
      <c r="B12" s="11"/>
      <c r="C12" s="11"/>
      <c r="D12" s="11"/>
      <c r="E12" s="11"/>
      <c r="F12" s="11"/>
      <c r="G12" s="11"/>
      <c r="H12" s="11"/>
      <c r="I12" s="11"/>
      <c r="J12" s="11"/>
    </row>
    <row r="13" spans="1:14" x14ac:dyDescent="0.2">
      <c r="A13" s="11"/>
      <c r="B13" s="11"/>
      <c r="C13" s="11"/>
      <c r="D13" s="11"/>
      <c r="E13" s="11"/>
      <c r="F13" s="11"/>
      <c r="G13" s="11"/>
      <c r="H13" s="11"/>
      <c r="I13" s="11"/>
      <c r="J13" s="11"/>
    </row>
    <row r="14" spans="1:14" x14ac:dyDescent="0.2">
      <c r="A14" s="11"/>
      <c r="B14" s="11"/>
      <c r="C14" s="11"/>
      <c r="D14" s="11"/>
      <c r="E14" s="11"/>
      <c r="F14" s="11"/>
      <c r="G14" s="11"/>
      <c r="H14" s="11"/>
      <c r="I14" s="11"/>
      <c r="J14" s="11"/>
    </row>
    <row r="15" spans="1:14" x14ac:dyDescent="0.2">
      <c r="A15" s="11"/>
      <c r="B15" s="11"/>
      <c r="C15" s="11"/>
      <c r="D15" s="11"/>
      <c r="E15" s="11"/>
      <c r="F15" s="11"/>
      <c r="G15" s="11"/>
      <c r="H15" s="11"/>
      <c r="I15" s="11"/>
      <c r="J15" s="11"/>
    </row>
    <row r="16" spans="1:14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"/>
      <c r="L16" s="1"/>
      <c r="M16" s="1"/>
      <c r="N16" s="1"/>
    </row>
    <row r="17" spans="1:22" x14ac:dyDescent="0.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"/>
      <c r="L17" s="1"/>
      <c r="M17" s="1"/>
      <c r="N17" s="1"/>
    </row>
    <row r="18" spans="1:22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22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22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22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22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22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22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V24" t="s">
        <v>0</v>
      </c>
    </row>
    <row r="25" spans="1:22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22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22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22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22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22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22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22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ht="20" x14ac:dyDescent="0.2">
      <c r="A44" s="1"/>
      <c r="B44" s="1"/>
      <c r="C44" s="1"/>
      <c r="D44" s="1"/>
      <c r="E44" s="1"/>
      <c r="F44" s="2"/>
      <c r="G44" s="1"/>
      <c r="H44" s="1"/>
      <c r="I44" s="1"/>
      <c r="J44" s="1"/>
      <c r="K44" s="1"/>
      <c r="L44" s="1"/>
      <c r="M44" s="1"/>
      <c r="N44" s="1"/>
    </row>
    <row r="45" spans="1:14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 t="s">
        <v>10</v>
      </c>
      <c r="L50" s="1"/>
      <c r="M50" s="1"/>
      <c r="N50" s="1"/>
    </row>
    <row r="51" spans="1:14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</sheetData>
  <phoneticPr fontId="7" type="noConversion"/>
  <pageMargins left="0.7" right="0.7" top="0.75" bottom="0.75" header="0.3" footer="0.3"/>
  <pageSetup paperSize="9" orientation="landscape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9"/>
  <sheetViews>
    <sheetView topLeftCell="F1" zoomScale="108" workbookViewId="0">
      <selection activeCell="F19" sqref="F19"/>
    </sheetView>
  </sheetViews>
  <sheetFormatPr baseColWidth="10" defaultRowHeight="16" x14ac:dyDescent="0.2"/>
  <cols>
    <col min="2" max="2" width="3.1640625" customWidth="1"/>
    <col min="3" max="3" width="12.83203125" bestFit="1" customWidth="1"/>
    <col min="5" max="5" width="13" bestFit="1" customWidth="1"/>
  </cols>
  <sheetData>
    <row r="1" spans="1:5" ht="33" thickBot="1" x14ac:dyDescent="0.25">
      <c r="A1" s="45" t="s">
        <v>13</v>
      </c>
      <c r="B1" s="46" t="s">
        <v>33</v>
      </c>
      <c r="C1" s="46" t="s">
        <v>11</v>
      </c>
      <c r="D1" s="47" t="s">
        <v>15</v>
      </c>
      <c r="E1" s="48" t="s">
        <v>16</v>
      </c>
    </row>
    <row r="2" spans="1:5" ht="17" thickTop="1" x14ac:dyDescent="0.2">
      <c r="A2" s="49" t="s">
        <v>24</v>
      </c>
      <c r="B2" s="50"/>
      <c r="C2" s="51" t="s">
        <v>18</v>
      </c>
      <c r="D2" s="52" t="s">
        <v>19</v>
      </c>
      <c r="E2" s="53" t="s">
        <v>20</v>
      </c>
    </row>
    <row r="3" spans="1:5" x14ac:dyDescent="0.2">
      <c r="A3" s="54"/>
      <c r="B3" s="55"/>
      <c r="C3" s="56"/>
      <c r="D3" s="57"/>
      <c r="E3" s="58"/>
    </row>
    <row r="4" spans="1:5" x14ac:dyDescent="0.2">
      <c r="A4" s="49" t="s">
        <v>25</v>
      </c>
      <c r="B4" s="50"/>
      <c r="C4" s="51" t="s">
        <v>18</v>
      </c>
      <c r="D4" s="52" t="s">
        <v>22</v>
      </c>
      <c r="E4" s="53" t="s">
        <v>20</v>
      </c>
    </row>
    <row r="5" spans="1:5" x14ac:dyDescent="0.2">
      <c r="A5" s="54"/>
      <c r="B5" s="55"/>
      <c r="C5" s="56"/>
      <c r="D5" s="57"/>
      <c r="E5" s="58"/>
    </row>
    <row r="6" spans="1:5" x14ac:dyDescent="0.2">
      <c r="A6" s="49" t="s">
        <v>26</v>
      </c>
      <c r="B6" s="50"/>
      <c r="C6" s="51" t="s">
        <v>18</v>
      </c>
      <c r="D6" s="52" t="s">
        <v>19</v>
      </c>
      <c r="E6" s="53" t="s">
        <v>20</v>
      </c>
    </row>
    <row r="7" spans="1:5" x14ac:dyDescent="0.2">
      <c r="A7" s="54"/>
      <c r="B7" s="55"/>
      <c r="C7" s="56"/>
      <c r="D7" s="57"/>
      <c r="E7" s="58"/>
    </row>
    <row r="8" spans="1:5" x14ac:dyDescent="0.2">
      <c r="A8" s="49" t="s">
        <v>27</v>
      </c>
      <c r="B8" s="50"/>
      <c r="C8" s="51" t="s">
        <v>34</v>
      </c>
      <c r="D8" s="52" t="s">
        <v>22</v>
      </c>
      <c r="E8" s="53" t="s">
        <v>20</v>
      </c>
    </row>
    <row r="9" spans="1:5" x14ac:dyDescent="0.2">
      <c r="A9" s="54"/>
      <c r="B9" s="55"/>
      <c r="C9" s="56"/>
      <c r="D9" s="57"/>
      <c r="E9" s="58"/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1</xdr:row>
                    <xdr:rowOff>0</xdr:rowOff>
                  </from>
                  <to>
                    <xdr:col>2</xdr:col>
                    <xdr:colOff>152400</xdr:colOff>
                    <xdr:row>2</xdr:row>
                    <xdr:rowOff>50800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4338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</xdr:row>
                    <xdr:rowOff>0</xdr:rowOff>
                  </from>
                  <to>
                    <xdr:col>2</xdr:col>
                    <xdr:colOff>152400</xdr:colOff>
                    <xdr:row>4</xdr:row>
                    <xdr:rowOff>63500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4339" r:id="rId5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5</xdr:row>
                    <xdr:rowOff>0</xdr:rowOff>
                  </from>
                  <to>
                    <xdr:col>2</xdr:col>
                    <xdr:colOff>152400</xdr:colOff>
                    <xdr:row>6</xdr:row>
                    <xdr:rowOff>63500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4340" r:id="rId6" name="Check Box 4">
              <controlPr defaultSize="0" autoFill="0" autoLine="0" autoPict="0">
                <anchor moveWithCells="1">
                  <from>
                    <xdr:col>1</xdr:col>
                    <xdr:colOff>0</xdr:colOff>
                    <xdr:row>7</xdr:row>
                    <xdr:rowOff>0</xdr:rowOff>
                  </from>
                  <to>
                    <xdr:col>2</xdr:col>
                    <xdr:colOff>152400</xdr:colOff>
                    <xdr:row>8</xdr:row>
                    <xdr:rowOff>63500</xdr:rowOff>
                  </to>
                </anchor>
              </controlPr>
            </control>
          </mc:Choice>
          <mc:Fallback/>
        </mc:AlternateContent>
      </controls>
    </mc:Choice>
    <mc:Fallback/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U3:U4"/>
  <sheetViews>
    <sheetView tabSelected="1" topLeftCell="I5" zoomScale="61" workbookViewId="0">
      <selection activeCell="U3" sqref="U3:X4"/>
    </sheetView>
  </sheetViews>
  <sheetFormatPr baseColWidth="10" defaultRowHeight="16" x14ac:dyDescent="0.2"/>
  <sheetData>
    <row r="3" spans="21:21" x14ac:dyDescent="0.2">
      <c r="U3" s="62"/>
    </row>
    <row r="4" spans="21:21" x14ac:dyDescent="0.2">
      <c r="U4" s="63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8:B31"/>
  <sheetViews>
    <sheetView topLeftCell="A6" workbookViewId="0">
      <selection activeCell="AF2" sqref="AF2:AN25"/>
    </sheetView>
  </sheetViews>
  <sheetFormatPr baseColWidth="10" defaultRowHeight="16" x14ac:dyDescent="0.2"/>
  <sheetData>
    <row r="28" spans="2:2" x14ac:dyDescent="0.2">
      <c r="B28" t="s">
        <v>24</v>
      </c>
    </row>
    <row r="29" spans="2:2" x14ac:dyDescent="0.2">
      <c r="B29" t="s">
        <v>25</v>
      </c>
    </row>
    <row r="30" spans="2:2" x14ac:dyDescent="0.2">
      <c r="B30" t="s">
        <v>26</v>
      </c>
    </row>
    <row r="31" spans="2:2" x14ac:dyDescent="0.2">
      <c r="B31" t="s">
        <v>27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5"/>
  <sheetViews>
    <sheetView workbookViewId="0">
      <selection sqref="A1:XFD1048576"/>
    </sheetView>
  </sheetViews>
  <sheetFormatPr baseColWidth="10" defaultRowHeight="16" x14ac:dyDescent="0.2"/>
  <cols>
    <col min="1" max="1" width="17.1640625" customWidth="1"/>
    <col min="2" max="2" width="19.83203125" bestFit="1" customWidth="1"/>
    <col min="3" max="3" width="17.1640625" customWidth="1"/>
    <col min="4" max="4" width="19.83203125" bestFit="1" customWidth="1"/>
    <col min="5" max="5" width="17.1640625" bestFit="1" customWidth="1"/>
    <col min="6" max="6" width="19.83203125" bestFit="1" customWidth="1"/>
    <col min="7" max="7" width="17.1640625" customWidth="1"/>
    <col min="8" max="8" width="19.83203125" bestFit="1" customWidth="1"/>
  </cols>
  <sheetData>
    <row r="1" spans="1:8" x14ac:dyDescent="0.2">
      <c r="A1" t="s">
        <v>24</v>
      </c>
      <c r="C1" t="s">
        <v>25</v>
      </c>
      <c r="E1" t="s">
        <v>26</v>
      </c>
      <c r="G1" t="s">
        <v>27</v>
      </c>
    </row>
    <row r="3" spans="1:8" ht="24" x14ac:dyDescent="0.2">
      <c r="A3" s="7" t="s">
        <v>6</v>
      </c>
      <c r="B3" s="7" t="s">
        <v>1</v>
      </c>
      <c r="C3" s="7" t="s">
        <v>6</v>
      </c>
      <c r="D3" s="7" t="s">
        <v>1</v>
      </c>
      <c r="E3" s="7" t="s">
        <v>2</v>
      </c>
      <c r="F3" s="7" t="s">
        <v>1</v>
      </c>
      <c r="G3" s="7" t="s">
        <v>6</v>
      </c>
      <c r="H3" s="7" t="s">
        <v>1</v>
      </c>
    </row>
    <row r="4" spans="1:8" x14ac:dyDescent="0.2">
      <c r="A4" s="6">
        <v>0</v>
      </c>
      <c r="B4" s="3">
        <v>0</v>
      </c>
      <c r="C4" s="6">
        <v>0</v>
      </c>
      <c r="D4" s="3">
        <v>0</v>
      </c>
      <c r="E4" s="6">
        <v>2</v>
      </c>
      <c r="F4" s="3">
        <v>3.9584166333466619E-2</v>
      </c>
      <c r="G4" s="6">
        <v>3.5</v>
      </c>
      <c r="H4" s="3">
        <v>0</v>
      </c>
    </row>
    <row r="5" spans="1:8" x14ac:dyDescent="0.2">
      <c r="A5" s="6">
        <v>2</v>
      </c>
      <c r="B5" s="3">
        <v>0.12162162162162164</v>
      </c>
      <c r="C5" s="6">
        <v>2</v>
      </c>
      <c r="D5" s="3">
        <v>3.716090672612412E-2</v>
      </c>
      <c r="E5" s="6">
        <v>3</v>
      </c>
      <c r="F5" s="3">
        <v>0.15666666666666665</v>
      </c>
      <c r="G5" s="6">
        <v>8.5</v>
      </c>
      <c r="H5" s="3">
        <v>1.4428571428571429E-2</v>
      </c>
    </row>
    <row r="6" spans="1:8" x14ac:dyDescent="0.2">
      <c r="A6" s="6">
        <v>3</v>
      </c>
      <c r="B6" s="3">
        <v>0.23284313725490194</v>
      </c>
      <c r="C6" s="6">
        <v>7</v>
      </c>
      <c r="D6" s="3">
        <v>0.14306151645207438</v>
      </c>
      <c r="E6" s="6">
        <v>4</v>
      </c>
      <c r="F6" s="3">
        <v>0.29666666666666669</v>
      </c>
      <c r="G6" s="6">
        <v>13.5</v>
      </c>
      <c r="H6" s="3">
        <v>3.258064516129032E-2</v>
      </c>
    </row>
    <row r="7" spans="1:8" x14ac:dyDescent="0.2">
      <c r="A7" s="6">
        <v>4</v>
      </c>
      <c r="B7" s="3">
        <v>0.33948339483394835</v>
      </c>
      <c r="C7" s="6">
        <v>12</v>
      </c>
      <c r="D7" s="3">
        <v>0.25575447570332482</v>
      </c>
      <c r="E7" s="6">
        <v>5</v>
      </c>
      <c r="F7" s="3">
        <v>0.44500000000000001</v>
      </c>
      <c r="G7" s="6">
        <v>18.5</v>
      </c>
      <c r="H7" s="3">
        <v>8.8181818181818181E-2</v>
      </c>
    </row>
    <row r="8" spans="1:8" x14ac:dyDescent="0.2">
      <c r="A8" s="6">
        <v>5</v>
      </c>
      <c r="B8" s="3">
        <v>0.43137254901960786</v>
      </c>
      <c r="C8" s="6">
        <v>17</v>
      </c>
      <c r="D8" s="3">
        <v>0.35126582278481017</v>
      </c>
      <c r="E8" s="6">
        <v>6</v>
      </c>
      <c r="F8" s="3">
        <v>0.57999999999999996</v>
      </c>
      <c r="G8" s="6">
        <v>23.5</v>
      </c>
      <c r="H8" s="3">
        <v>0.18000000000000002</v>
      </c>
    </row>
    <row r="9" spans="1:8" x14ac:dyDescent="0.2">
      <c r="A9" s="6">
        <v>6</v>
      </c>
      <c r="B9" s="3">
        <v>0.50970873786407767</v>
      </c>
      <c r="C9" s="6">
        <v>22</v>
      </c>
      <c r="D9" s="3">
        <v>0.43216080402010054</v>
      </c>
      <c r="E9" s="6">
        <v>7</v>
      </c>
      <c r="F9" s="3">
        <v>0.66999999999999993</v>
      </c>
      <c r="G9" s="6">
        <v>28.5</v>
      </c>
      <c r="H9" s="3">
        <v>0.28999999999999998</v>
      </c>
    </row>
    <row r="10" spans="1:8" x14ac:dyDescent="0.2">
      <c r="A10" s="6">
        <v>7</v>
      </c>
      <c r="B10" s="3">
        <v>0.5714285714285714</v>
      </c>
      <c r="C10" s="6">
        <v>27</v>
      </c>
      <c r="D10" s="3">
        <v>0.50749999999999995</v>
      </c>
      <c r="E10" s="6">
        <v>8</v>
      </c>
      <c r="F10" s="3">
        <v>0.73750000000000004</v>
      </c>
      <c r="G10" s="6">
        <v>33.5</v>
      </c>
      <c r="H10" s="3">
        <v>0.39666666666666667</v>
      </c>
    </row>
    <row r="11" spans="1:8" x14ac:dyDescent="0.2">
      <c r="A11" s="6">
        <v>8</v>
      </c>
      <c r="B11" s="3">
        <v>0.62544169611307421</v>
      </c>
      <c r="C11" s="6">
        <v>32</v>
      </c>
      <c r="D11" s="3">
        <v>0.56494845360824753</v>
      </c>
      <c r="E11" s="6">
        <v>9</v>
      </c>
      <c r="F11" s="3">
        <v>0.78800000000000003</v>
      </c>
      <c r="G11" s="6">
        <v>38.5</v>
      </c>
      <c r="H11" s="3">
        <v>0.48</v>
      </c>
    </row>
    <row r="12" spans="1:8" x14ac:dyDescent="0.2">
      <c r="A12" s="6">
        <v>9</v>
      </c>
      <c r="B12" s="3">
        <v>0.66783216783216781</v>
      </c>
      <c r="C12" s="6">
        <v>37</v>
      </c>
      <c r="D12" s="3">
        <v>0.61270491803278693</v>
      </c>
      <c r="E12" s="6">
        <v>10</v>
      </c>
      <c r="F12" s="3">
        <v>0.82333333333333336</v>
      </c>
      <c r="G12" s="6">
        <v>43.5</v>
      </c>
      <c r="H12" s="3">
        <v>0.54</v>
      </c>
    </row>
    <row r="13" spans="1:8" x14ac:dyDescent="0.2">
      <c r="A13" s="6">
        <v>10</v>
      </c>
      <c r="B13" s="3">
        <v>0.70934256055363321</v>
      </c>
      <c r="C13" s="6">
        <v>42</v>
      </c>
      <c r="D13" s="3">
        <v>0.6537678207739307</v>
      </c>
      <c r="E13" s="6">
        <v>11</v>
      </c>
      <c r="F13" s="3">
        <v>0.85285714285714287</v>
      </c>
      <c r="G13" s="6">
        <v>48.5</v>
      </c>
      <c r="H13" s="3">
        <v>0.59499999999999997</v>
      </c>
    </row>
    <row r="14" spans="1:8" x14ac:dyDescent="0.2">
      <c r="A14" s="6">
        <v>11</v>
      </c>
      <c r="B14" s="3">
        <v>0.74914089347079038</v>
      </c>
      <c r="C14" s="6">
        <v>47</v>
      </c>
      <c r="D14" s="3">
        <v>0.69024390243902445</v>
      </c>
      <c r="E14" s="6">
        <v>12</v>
      </c>
      <c r="F14" s="3">
        <v>0.87250000000000005</v>
      </c>
      <c r="G14" s="6">
        <v>53.5</v>
      </c>
      <c r="H14" s="3">
        <v>0.6333333333333333</v>
      </c>
    </row>
    <row r="15" spans="1:8" x14ac:dyDescent="0.2">
      <c r="A15" s="6">
        <v>12</v>
      </c>
      <c r="B15" s="3">
        <v>0.78015564202334631</v>
      </c>
      <c r="C15" s="6">
        <v>52</v>
      </c>
      <c r="D15" s="3">
        <v>0.72019464720194659</v>
      </c>
      <c r="E15" s="6">
        <v>13</v>
      </c>
      <c r="F15" s="3">
        <v>0.89</v>
      </c>
      <c r="G15" s="6">
        <v>58.5</v>
      </c>
      <c r="H15" s="3">
        <v>0.66333333333333333</v>
      </c>
    </row>
    <row r="16" spans="1:8" x14ac:dyDescent="0.2">
      <c r="A16" s="6">
        <v>13</v>
      </c>
      <c r="B16" s="3">
        <v>0.80851063829787229</v>
      </c>
      <c r="C16" s="6">
        <v>57</v>
      </c>
      <c r="D16" s="3">
        <v>0.74396135265700469</v>
      </c>
      <c r="E16" s="6">
        <v>14</v>
      </c>
      <c r="F16" s="3">
        <v>0.90399999999999991</v>
      </c>
      <c r="G16" s="6">
        <v>63.5</v>
      </c>
      <c r="H16" s="3">
        <v>0.68666666666666665</v>
      </c>
    </row>
    <row r="17" spans="1:8" x14ac:dyDescent="0.2">
      <c r="A17" s="6">
        <v>14</v>
      </c>
      <c r="B17" s="3">
        <v>0.8350168350168351</v>
      </c>
      <c r="C17" s="6">
        <v>62</v>
      </c>
      <c r="D17" s="3">
        <v>0.76626506024096386</v>
      </c>
      <c r="E17" s="6">
        <v>15</v>
      </c>
      <c r="F17" s="3">
        <v>0.91583333333333339</v>
      </c>
      <c r="G17" s="6">
        <v>68.5</v>
      </c>
      <c r="H17" s="3">
        <v>0.71250000000000002</v>
      </c>
    </row>
    <row r="18" spans="1:8" x14ac:dyDescent="0.2">
      <c r="A18" s="6">
        <v>15</v>
      </c>
      <c r="B18" s="3">
        <v>0.85785953177257535</v>
      </c>
      <c r="C18" s="6">
        <v>67</v>
      </c>
      <c r="D18" s="3">
        <v>0.78714859437750995</v>
      </c>
      <c r="E18" s="6">
        <v>16</v>
      </c>
      <c r="F18" s="3">
        <v>0.92461538461538462</v>
      </c>
      <c r="G18" s="6">
        <v>73.5</v>
      </c>
      <c r="H18" s="3">
        <v>0.73</v>
      </c>
    </row>
    <row r="19" spans="1:8" x14ac:dyDescent="0.2">
      <c r="A19" s="6">
        <v>16</v>
      </c>
      <c r="B19" s="3">
        <v>0.87772397094430998</v>
      </c>
      <c r="C19" s="6">
        <v>72</v>
      </c>
      <c r="D19" s="3">
        <v>0.80199999999999994</v>
      </c>
      <c r="E19" s="6">
        <v>17</v>
      </c>
      <c r="F19" s="3">
        <v>0.93200000000000005</v>
      </c>
      <c r="G19" s="6">
        <v>78.5</v>
      </c>
      <c r="H19" s="3">
        <v>0.745</v>
      </c>
    </row>
    <row r="20" spans="1:8" x14ac:dyDescent="0.2">
      <c r="A20" s="6">
        <v>17</v>
      </c>
      <c r="B20" s="3">
        <v>0.89305402425578828</v>
      </c>
      <c r="C20" s="6">
        <v>77</v>
      </c>
      <c r="D20" s="3">
        <v>0.81437125748503003</v>
      </c>
      <c r="E20" s="6">
        <v>18</v>
      </c>
      <c r="F20" s="3">
        <v>0.93874999999999997</v>
      </c>
      <c r="G20" s="6">
        <v>83.5</v>
      </c>
      <c r="H20" s="3">
        <v>0.76</v>
      </c>
    </row>
    <row r="21" spans="1:8" x14ac:dyDescent="0.2">
      <c r="A21" s="6">
        <v>18</v>
      </c>
      <c r="B21" s="3">
        <v>0.90955284552845528</v>
      </c>
      <c r="C21" s="6">
        <v>82</v>
      </c>
      <c r="D21" s="3">
        <v>0.8307692307692307</v>
      </c>
      <c r="E21" s="6">
        <v>19</v>
      </c>
      <c r="F21" s="3">
        <v>0.94500000000000006</v>
      </c>
      <c r="G21" s="6">
        <v>88.5</v>
      </c>
      <c r="H21" s="3">
        <v>0.77</v>
      </c>
    </row>
    <row r="22" spans="1:8" x14ac:dyDescent="0.2">
      <c r="A22" s="6">
        <v>19</v>
      </c>
      <c r="B22" s="3">
        <v>0.92242048099301788</v>
      </c>
      <c r="C22" s="6">
        <v>87</v>
      </c>
      <c r="D22" s="3">
        <v>0.83959044368600688</v>
      </c>
      <c r="E22" s="6">
        <v>20</v>
      </c>
      <c r="F22" s="3">
        <v>0.94900000000000007</v>
      </c>
      <c r="G22" s="6">
        <v>93.5</v>
      </c>
      <c r="H22" s="3">
        <v>0.77800000000000002</v>
      </c>
    </row>
    <row r="23" spans="1:8" x14ac:dyDescent="0.2">
      <c r="A23" s="6">
        <v>20</v>
      </c>
      <c r="B23" s="3">
        <v>0.93350888742593818</v>
      </c>
      <c r="C23" s="6">
        <v>92</v>
      </c>
      <c r="D23" s="3">
        <v>0.84982935153583616</v>
      </c>
      <c r="E23" s="6">
        <v>21</v>
      </c>
      <c r="F23" s="3">
        <v>0.95333333333333337</v>
      </c>
      <c r="G23" s="6">
        <v>98.5</v>
      </c>
      <c r="H23" s="3">
        <v>0.78600000000000003</v>
      </c>
    </row>
    <row r="24" spans="1:8" x14ac:dyDescent="0.2">
      <c r="A24" s="6">
        <v>21</v>
      </c>
      <c r="B24" s="3">
        <v>0.94291091593475529</v>
      </c>
      <c r="C24" s="6">
        <v>97</v>
      </c>
      <c r="D24" s="3">
        <v>0.85689948892674617</v>
      </c>
      <c r="E24" s="6">
        <v>22</v>
      </c>
      <c r="F24" s="3">
        <v>0.95608695652173903</v>
      </c>
      <c r="G24" s="6">
        <v>103.5</v>
      </c>
      <c r="H24" s="3">
        <v>0.79600000000000004</v>
      </c>
    </row>
    <row r="25" spans="1:8" x14ac:dyDescent="0.2">
      <c r="A25" s="6">
        <v>22</v>
      </c>
      <c r="B25" s="3">
        <v>0.95015739769150054</v>
      </c>
      <c r="C25" s="6">
        <v>102</v>
      </c>
      <c r="D25" s="3">
        <v>0.86587436332767398</v>
      </c>
      <c r="E25" s="6">
        <v>23</v>
      </c>
      <c r="F25" s="3">
        <v>0.9595999999999999</v>
      </c>
      <c r="G25" s="6">
        <v>108.5</v>
      </c>
      <c r="H25" s="3">
        <v>0.80199999999999994</v>
      </c>
    </row>
    <row r="26" spans="1:8" x14ac:dyDescent="0.2">
      <c r="A26" s="6">
        <v>23</v>
      </c>
      <c r="B26" s="3">
        <v>0.95629370629370625</v>
      </c>
      <c r="C26" s="6">
        <v>107</v>
      </c>
      <c r="D26" s="3">
        <v>0.87096774193548387</v>
      </c>
      <c r="E26" s="6">
        <v>24</v>
      </c>
      <c r="F26" s="3">
        <v>0.96192307692307699</v>
      </c>
      <c r="G26" s="6">
        <v>113.5</v>
      </c>
      <c r="H26" s="3">
        <v>0.80600000000000005</v>
      </c>
    </row>
    <row r="27" spans="1:8" x14ac:dyDescent="0.2">
      <c r="A27" s="6">
        <v>24</v>
      </c>
      <c r="B27" s="3">
        <v>0.96113889957676024</v>
      </c>
      <c r="C27" s="6">
        <v>112</v>
      </c>
      <c r="D27" s="3">
        <v>0.87648054145516063</v>
      </c>
      <c r="E27" s="6">
        <v>25</v>
      </c>
      <c r="F27" s="3">
        <v>0.9642857142857143</v>
      </c>
      <c r="G27" s="6">
        <v>118.5</v>
      </c>
      <c r="H27" s="3">
        <v>0.81199999999999994</v>
      </c>
    </row>
    <row r="28" spans="1:8" x14ac:dyDescent="0.2">
      <c r="A28" s="6">
        <v>25</v>
      </c>
      <c r="B28" s="3">
        <v>0.96522038567493107</v>
      </c>
      <c r="C28" s="6">
        <v>117</v>
      </c>
      <c r="D28" s="3">
        <v>0.8834951456310679</v>
      </c>
      <c r="E28" s="6">
        <v>26</v>
      </c>
      <c r="F28" s="3">
        <v>0.9658620689655173</v>
      </c>
      <c r="G28" s="6">
        <v>123.5</v>
      </c>
      <c r="H28" s="3">
        <v>0.81799999999999995</v>
      </c>
    </row>
    <row r="29" spans="1:8" x14ac:dyDescent="0.2">
      <c r="A29" s="6">
        <v>26</v>
      </c>
      <c r="B29" s="3">
        <v>0.96816353887399464</v>
      </c>
      <c r="C29" s="6">
        <v>122</v>
      </c>
      <c r="D29" s="3">
        <v>0.88793103448275856</v>
      </c>
      <c r="E29" s="6">
        <v>27</v>
      </c>
      <c r="F29" s="3">
        <v>0.96741935483870967</v>
      </c>
      <c r="G29" s="6">
        <v>128.5</v>
      </c>
      <c r="H29" s="3">
        <v>0.82</v>
      </c>
    </row>
    <row r="30" spans="1:8" x14ac:dyDescent="0.2">
      <c r="A30" s="6">
        <v>27</v>
      </c>
      <c r="B30" s="3">
        <v>0.97056145675265548</v>
      </c>
      <c r="C30" s="6">
        <v>127</v>
      </c>
      <c r="D30" s="3">
        <v>0.89525691699604737</v>
      </c>
      <c r="E30" s="6">
        <v>28</v>
      </c>
      <c r="F30" s="3">
        <v>0.96806451612903233</v>
      </c>
      <c r="G30" s="6">
        <v>133.5</v>
      </c>
      <c r="H30" s="3">
        <v>0.82500000000000007</v>
      </c>
    </row>
    <row r="31" spans="1:8" x14ac:dyDescent="0.2">
      <c r="A31" s="6">
        <v>28</v>
      </c>
      <c r="B31" s="3">
        <v>0.97247706422018343</v>
      </c>
      <c r="C31" s="6">
        <v>132</v>
      </c>
      <c r="D31" s="3">
        <v>0.8983218163869694</v>
      </c>
      <c r="E31" s="6">
        <v>29</v>
      </c>
      <c r="F31" s="3">
        <v>0.97</v>
      </c>
      <c r="G31" s="6">
        <v>138.5</v>
      </c>
      <c r="H31" s="3">
        <v>0.82666666666666666</v>
      </c>
    </row>
    <row r="32" spans="1:8" x14ac:dyDescent="0.2">
      <c r="A32" s="6">
        <v>29</v>
      </c>
      <c r="B32" s="3">
        <v>0.97341291372761807</v>
      </c>
      <c r="C32" s="6">
        <v>137</v>
      </c>
      <c r="D32" s="3">
        <v>0.9025500910746812</v>
      </c>
      <c r="E32" s="6">
        <v>30</v>
      </c>
      <c r="F32" s="3">
        <v>0.97142857142857142</v>
      </c>
      <c r="G32" s="6">
        <v>143.5</v>
      </c>
      <c r="H32" s="3">
        <v>0.83166666666666667</v>
      </c>
    </row>
    <row r="33" spans="1:8" x14ac:dyDescent="0.2">
      <c r="A33" s="6">
        <v>30</v>
      </c>
      <c r="B33" s="3">
        <v>0.97484599589322385</v>
      </c>
      <c r="C33" s="6">
        <v>142</v>
      </c>
      <c r="D33" s="3">
        <v>0.90454545454545443</v>
      </c>
      <c r="E33" s="6">
        <v>31</v>
      </c>
      <c r="F33" s="3">
        <v>0.97222222222222221</v>
      </c>
      <c r="G33" s="6">
        <v>148.5</v>
      </c>
      <c r="H33" s="3">
        <v>0.83333333333333337</v>
      </c>
    </row>
    <row r="34" spans="1:8" x14ac:dyDescent="0.2">
      <c r="A34" s="6"/>
      <c r="B34" s="3"/>
      <c r="C34" s="6">
        <v>147</v>
      </c>
      <c r="D34" s="3">
        <v>0.90892531876138438</v>
      </c>
      <c r="E34" s="6">
        <v>32</v>
      </c>
      <c r="F34" s="3">
        <v>0.97297297297297303</v>
      </c>
      <c r="G34" s="6">
        <v>153.5</v>
      </c>
      <c r="H34" s="3">
        <v>0.83666666666666656</v>
      </c>
    </row>
    <row r="35" spans="1:8" x14ac:dyDescent="0.2">
      <c r="A35" s="6"/>
      <c r="B35" s="3"/>
      <c r="C35" s="6">
        <v>152</v>
      </c>
      <c r="D35" s="3">
        <v>0.91090909090909089</v>
      </c>
      <c r="E35" s="6">
        <v>33</v>
      </c>
      <c r="F35" s="3">
        <v>0.97368421052631582</v>
      </c>
      <c r="G35" s="6">
        <v>158.5</v>
      </c>
      <c r="H35" s="3">
        <v>0.83666666666666656</v>
      </c>
    </row>
    <row r="36" spans="1:8" x14ac:dyDescent="0.2">
      <c r="A36" s="6"/>
      <c r="B36" s="3"/>
      <c r="C36" s="6">
        <v>157</v>
      </c>
      <c r="D36" s="3">
        <v>0.91454545454545455</v>
      </c>
      <c r="E36" s="6">
        <v>34</v>
      </c>
      <c r="F36" s="3">
        <v>0.97461538461538455</v>
      </c>
      <c r="G36" s="6">
        <v>163.5</v>
      </c>
      <c r="H36" s="3">
        <v>0.84</v>
      </c>
    </row>
    <row r="37" spans="1:8" x14ac:dyDescent="0.2">
      <c r="A37" s="6"/>
      <c r="B37" s="3"/>
      <c r="C37" s="6">
        <v>162</v>
      </c>
      <c r="D37" s="3">
        <v>0.91628753412192898</v>
      </c>
      <c r="E37" s="6">
        <v>35</v>
      </c>
      <c r="F37" s="3">
        <v>0.97585365853658534</v>
      </c>
      <c r="G37" s="6">
        <v>168.5</v>
      </c>
      <c r="H37" s="3">
        <v>0.84166666666666667</v>
      </c>
    </row>
    <row r="38" spans="1:8" x14ac:dyDescent="0.2">
      <c r="A38" s="6"/>
      <c r="B38" s="3"/>
      <c r="C38" s="6">
        <v>167</v>
      </c>
      <c r="D38" s="3">
        <v>0.91909090909090907</v>
      </c>
      <c r="E38" s="6">
        <v>36</v>
      </c>
      <c r="F38" s="3">
        <v>0.97642857142857142</v>
      </c>
      <c r="G38" s="6">
        <v>173.5</v>
      </c>
      <c r="H38" s="3">
        <v>0.84333333333333327</v>
      </c>
    </row>
    <row r="39" spans="1:8" x14ac:dyDescent="0.2">
      <c r="A39" s="6"/>
      <c r="B39" s="3"/>
      <c r="C39" s="6">
        <v>172</v>
      </c>
      <c r="D39" s="3">
        <v>0.92080876158382485</v>
      </c>
      <c r="E39" s="6">
        <v>37</v>
      </c>
      <c r="F39" s="3">
        <v>0.97674418604651159</v>
      </c>
      <c r="G39" s="6">
        <v>178.5</v>
      </c>
      <c r="H39" s="3">
        <v>0.84714285714285709</v>
      </c>
    </row>
    <row r="40" spans="1:8" x14ac:dyDescent="0.2">
      <c r="A40" s="6"/>
      <c r="B40" s="3"/>
      <c r="C40" s="6">
        <v>177</v>
      </c>
      <c r="D40" s="3">
        <v>0.92327150084317033</v>
      </c>
      <c r="E40" s="6">
        <v>38</v>
      </c>
      <c r="F40" s="3">
        <v>0.97749999999999992</v>
      </c>
      <c r="G40" s="6">
        <v>183.5</v>
      </c>
      <c r="H40" s="3">
        <v>0.84500000000000008</v>
      </c>
    </row>
    <row r="41" spans="1:8" x14ac:dyDescent="0.2">
      <c r="A41" s="6"/>
      <c r="B41" s="3"/>
      <c r="C41" s="6">
        <v>182</v>
      </c>
      <c r="D41" s="3">
        <v>0.92495784148397975</v>
      </c>
      <c r="E41" s="6">
        <v>39</v>
      </c>
      <c r="F41" s="3">
        <v>0.97727789138832089</v>
      </c>
      <c r="G41" s="6">
        <v>188.5</v>
      </c>
      <c r="H41" s="3">
        <v>0.84714285714285709</v>
      </c>
    </row>
    <row r="42" spans="1:8" x14ac:dyDescent="0.2">
      <c r="A42" s="6"/>
      <c r="B42" s="3"/>
      <c r="C42" s="6">
        <v>187</v>
      </c>
      <c r="D42" s="3">
        <v>0.92586352148272955</v>
      </c>
      <c r="E42" s="6">
        <v>40</v>
      </c>
      <c r="F42" s="3">
        <v>0.97727272727272729</v>
      </c>
      <c r="G42" s="6">
        <v>193.5</v>
      </c>
      <c r="H42" s="3">
        <v>0.85</v>
      </c>
    </row>
    <row r="43" spans="1:8" x14ac:dyDescent="0.2">
      <c r="A43" s="6"/>
      <c r="B43" s="3"/>
      <c r="C43" s="6">
        <v>192</v>
      </c>
      <c r="D43" s="3">
        <v>0.93007582139848355</v>
      </c>
      <c r="E43" s="6"/>
      <c r="F43" s="3"/>
      <c r="G43" s="6">
        <v>198.5</v>
      </c>
      <c r="H43" s="3">
        <v>0.84857142857142864</v>
      </c>
    </row>
    <row r="44" spans="1:8" x14ac:dyDescent="0.2">
      <c r="A44" s="6"/>
      <c r="B44" s="3"/>
      <c r="C44" s="6">
        <v>197</v>
      </c>
      <c r="D44" s="3">
        <v>0.93119266055045868</v>
      </c>
      <c r="E44" s="6"/>
      <c r="F44" s="3"/>
      <c r="G44" s="6">
        <v>203.5</v>
      </c>
      <c r="H44" s="3">
        <v>0.85</v>
      </c>
    </row>
    <row r="45" spans="1:8" x14ac:dyDescent="0.2">
      <c r="A45" s="6"/>
      <c r="B45" s="3"/>
      <c r="C45" s="6">
        <v>202</v>
      </c>
      <c r="D45" s="3">
        <v>0.93315858453473133</v>
      </c>
      <c r="E45" s="6"/>
      <c r="F45" s="3"/>
      <c r="G45" s="6">
        <v>208.5</v>
      </c>
      <c r="H45" s="3">
        <v>0.85</v>
      </c>
    </row>
    <row r="46" spans="1:8" x14ac:dyDescent="0.2">
      <c r="A46" s="6"/>
      <c r="B46" s="3"/>
      <c r="C46" s="6">
        <v>207</v>
      </c>
      <c r="D46" s="3">
        <v>0.93315858453473133</v>
      </c>
      <c r="E46" s="6"/>
      <c r="F46" s="3"/>
      <c r="G46" s="6">
        <v>213.5</v>
      </c>
      <c r="H46" s="3">
        <v>0.85285714285714287</v>
      </c>
    </row>
    <row r="47" spans="1:8" x14ac:dyDescent="0.2">
      <c r="A47" s="6"/>
      <c r="B47" s="3"/>
      <c r="C47" s="6">
        <v>212</v>
      </c>
      <c r="D47" s="3">
        <v>0.93328973185088293</v>
      </c>
      <c r="E47" s="6"/>
      <c r="F47" s="3"/>
      <c r="G47" s="6">
        <v>218.5</v>
      </c>
      <c r="H47" s="3">
        <v>0.85142857142857142</v>
      </c>
    </row>
    <row r="48" spans="1:8" x14ac:dyDescent="0.2">
      <c r="A48" s="6"/>
      <c r="B48" s="3"/>
      <c r="C48" s="6">
        <v>217</v>
      </c>
      <c r="D48" s="3">
        <v>0.93498452012383904</v>
      </c>
      <c r="E48" s="6"/>
      <c r="F48" s="3"/>
      <c r="G48" s="6">
        <v>223.5</v>
      </c>
      <c r="H48" s="3">
        <v>0.85142857142857142</v>
      </c>
    </row>
    <row r="49" spans="1:8" x14ac:dyDescent="0.2">
      <c r="A49" s="6"/>
      <c r="B49" s="3"/>
      <c r="C49" s="6">
        <v>222</v>
      </c>
      <c r="D49" s="3">
        <v>0.93548387096774188</v>
      </c>
      <c r="E49" s="6"/>
      <c r="F49" s="3"/>
      <c r="G49" s="6">
        <v>228.5</v>
      </c>
      <c r="H49" s="3">
        <v>0.85285714285714287</v>
      </c>
    </row>
    <row r="50" spans="1:8" x14ac:dyDescent="0.2">
      <c r="A50" s="6"/>
      <c r="B50" s="3"/>
      <c r="C50" s="6">
        <v>227</v>
      </c>
      <c r="D50" s="3">
        <v>0.9373449131513647</v>
      </c>
      <c r="E50" s="6"/>
      <c r="F50" s="3"/>
      <c r="G50" s="6">
        <v>233.5</v>
      </c>
      <c r="H50" s="3">
        <v>0.85142857142857142</v>
      </c>
    </row>
    <row r="51" spans="1:8" x14ac:dyDescent="0.2">
      <c r="A51" s="6"/>
      <c r="B51" s="3"/>
      <c r="C51" s="6">
        <v>232</v>
      </c>
      <c r="D51" s="3">
        <v>0.93695920889987638</v>
      </c>
      <c r="E51" s="6"/>
      <c r="F51" s="3"/>
      <c r="G51" s="6">
        <v>238.5</v>
      </c>
      <c r="H51" s="3">
        <v>0.85142857142857142</v>
      </c>
    </row>
    <row r="52" spans="1:8" x14ac:dyDescent="0.2">
      <c r="A52" s="6"/>
      <c r="B52" s="3"/>
      <c r="C52" s="6">
        <v>237</v>
      </c>
      <c r="D52" s="3">
        <v>0.93816254416961131</v>
      </c>
      <c r="E52" s="6"/>
      <c r="F52" s="3"/>
      <c r="G52" s="6">
        <v>243.5</v>
      </c>
      <c r="H52" s="3">
        <v>0.85428571428571431</v>
      </c>
    </row>
    <row r="53" spans="1:8" x14ac:dyDescent="0.2">
      <c r="A53" s="6"/>
      <c r="B53" s="3"/>
      <c r="C53" s="6">
        <v>242</v>
      </c>
      <c r="D53" s="3">
        <v>0.93816254416961131</v>
      </c>
      <c r="E53" s="6"/>
      <c r="F53" s="3"/>
      <c r="G53" s="6">
        <v>248.5</v>
      </c>
      <c r="H53" s="3">
        <v>0.85571428571428576</v>
      </c>
    </row>
    <row r="54" spans="1:8" x14ac:dyDescent="0.2">
      <c r="A54" s="6"/>
      <c r="B54" s="3"/>
      <c r="C54" s="6">
        <v>247</v>
      </c>
      <c r="D54" s="3">
        <v>0.93937610359034718</v>
      </c>
      <c r="E54" s="6"/>
      <c r="F54" s="3"/>
      <c r="G54" s="6">
        <v>253.5</v>
      </c>
      <c r="H54" s="3">
        <v>0.85571428571428576</v>
      </c>
    </row>
    <row r="55" spans="1:8" x14ac:dyDescent="0.2">
      <c r="A55" s="6"/>
      <c r="B55" s="3"/>
      <c r="C55" s="6">
        <v>252</v>
      </c>
      <c r="D55" s="3">
        <v>0.93992932862190814</v>
      </c>
      <c r="E55" s="6"/>
      <c r="F55" s="3"/>
      <c r="G55" s="6">
        <v>258.5</v>
      </c>
      <c r="H55" s="3">
        <v>0.85428571428571431</v>
      </c>
    </row>
    <row r="56" spans="1:8" x14ac:dyDescent="0.2">
      <c r="A56" s="6"/>
      <c r="B56" s="3"/>
      <c r="C56" s="6">
        <v>257</v>
      </c>
      <c r="D56" s="3">
        <v>0.94051825677267376</v>
      </c>
      <c r="E56" s="6"/>
      <c r="F56" s="3"/>
      <c r="G56" s="6">
        <v>263.5</v>
      </c>
      <c r="H56" s="3">
        <v>0.85571428571428576</v>
      </c>
    </row>
    <row r="57" spans="1:8" x14ac:dyDescent="0.2">
      <c r="A57" s="6"/>
      <c r="B57" s="3"/>
      <c r="C57" s="6">
        <v>262</v>
      </c>
      <c r="D57" s="3">
        <v>0.94107248084855633</v>
      </c>
      <c r="E57" s="6"/>
      <c r="F57" s="3"/>
      <c r="G57" s="6">
        <v>268.5</v>
      </c>
      <c r="H57" s="3">
        <v>0.85571428571428576</v>
      </c>
    </row>
    <row r="58" spans="1:8" x14ac:dyDescent="0.2">
      <c r="A58" s="6"/>
      <c r="B58" s="3"/>
      <c r="C58" s="6">
        <v>267</v>
      </c>
      <c r="D58" s="3">
        <v>0.94114184814596813</v>
      </c>
      <c r="E58" s="6"/>
      <c r="F58" s="3"/>
      <c r="G58" s="6">
        <v>273.5</v>
      </c>
      <c r="H58" s="3">
        <v>0.85571428571428576</v>
      </c>
    </row>
    <row r="59" spans="1:8" x14ac:dyDescent="0.2">
      <c r="A59" s="6"/>
      <c r="B59" s="3"/>
      <c r="C59" s="6">
        <v>272</v>
      </c>
      <c r="D59" s="3">
        <v>0.94173042966450859</v>
      </c>
      <c r="E59" s="6"/>
      <c r="F59" s="3"/>
      <c r="G59" s="6">
        <v>278.5</v>
      </c>
      <c r="H59" s="3">
        <v>0.85571428571428576</v>
      </c>
    </row>
    <row r="60" spans="1:8" x14ac:dyDescent="0.2">
      <c r="A60" s="6"/>
      <c r="B60" s="3"/>
      <c r="C60" s="6">
        <v>277</v>
      </c>
      <c r="D60" s="3">
        <v>0.94228504122497048</v>
      </c>
      <c r="E60" s="6"/>
      <c r="F60" s="3"/>
      <c r="G60" s="6">
        <v>283.5</v>
      </c>
      <c r="H60" s="3">
        <v>0.85571428571428576</v>
      </c>
    </row>
    <row r="61" spans="1:8" x14ac:dyDescent="0.2">
      <c r="A61" s="6"/>
      <c r="B61" s="3"/>
      <c r="C61" s="6">
        <v>282</v>
      </c>
      <c r="D61" s="3">
        <v>0.94235294117647062</v>
      </c>
      <c r="E61" s="6"/>
      <c r="F61" s="3"/>
      <c r="G61" s="6">
        <v>288.5</v>
      </c>
      <c r="H61" s="3">
        <v>0.85857142857142854</v>
      </c>
    </row>
    <row r="62" spans="1:8" x14ac:dyDescent="0.2">
      <c r="A62" s="6"/>
      <c r="B62" s="3"/>
      <c r="C62" s="6">
        <v>287</v>
      </c>
      <c r="D62" s="3">
        <v>0.94245449207281262</v>
      </c>
      <c r="E62" s="6"/>
      <c r="F62" s="3"/>
      <c r="G62" s="6">
        <v>293.5</v>
      </c>
      <c r="H62" s="3">
        <v>0.85571428571428576</v>
      </c>
    </row>
    <row r="63" spans="1:8" x14ac:dyDescent="0.2">
      <c r="A63" s="6"/>
      <c r="B63" s="3"/>
      <c r="C63" s="6">
        <v>292</v>
      </c>
      <c r="D63" s="3">
        <v>0.94290759270158919</v>
      </c>
      <c r="E63" s="6"/>
      <c r="F63" s="3"/>
      <c r="G63" s="6">
        <v>298.5</v>
      </c>
      <c r="H63" s="3">
        <v>0.8571428571428571</v>
      </c>
    </row>
    <row r="64" spans="1:8" x14ac:dyDescent="0.2">
      <c r="A64" s="6"/>
      <c r="B64" s="3"/>
      <c r="C64" s="6"/>
      <c r="D64" s="3"/>
      <c r="E64" s="41"/>
      <c r="F64" s="41"/>
      <c r="G64" s="6"/>
      <c r="H64" s="3"/>
    </row>
    <row r="65" spans="1:8" x14ac:dyDescent="0.2">
      <c r="A65" s="6"/>
      <c r="B65" s="3"/>
      <c r="C65" s="6"/>
      <c r="D65" s="3"/>
      <c r="E65" s="41"/>
      <c r="F65" s="41"/>
      <c r="G65" s="6"/>
      <c r="H65" s="3"/>
    </row>
    <row r="66" spans="1:8" x14ac:dyDescent="0.2">
      <c r="A66" s="41"/>
      <c r="B66" s="41"/>
      <c r="C66" s="41"/>
      <c r="D66" s="41"/>
      <c r="E66" s="41"/>
      <c r="F66" s="41"/>
      <c r="G66" s="41"/>
      <c r="H66" s="41"/>
    </row>
    <row r="67" spans="1:8" x14ac:dyDescent="0.2">
      <c r="A67" s="41"/>
      <c r="B67" s="41"/>
      <c r="C67" s="41"/>
      <c r="D67" s="41"/>
      <c r="E67" s="41"/>
      <c r="F67" s="41"/>
      <c r="G67" s="41"/>
      <c r="H67" s="41"/>
    </row>
    <row r="68" spans="1:8" x14ac:dyDescent="0.2">
      <c r="A68" s="41"/>
      <c r="B68" s="41"/>
      <c r="C68" s="41"/>
      <c r="D68" s="41"/>
      <c r="E68" s="41"/>
      <c r="F68" s="41"/>
      <c r="G68" s="41"/>
      <c r="H68" s="41"/>
    </row>
    <row r="69" spans="1:8" x14ac:dyDescent="0.2">
      <c r="A69" s="41"/>
      <c r="B69" s="41"/>
      <c r="C69" s="41"/>
      <c r="D69" s="41"/>
      <c r="E69" s="41"/>
      <c r="F69" s="41"/>
      <c r="G69" s="41"/>
      <c r="H69" s="41"/>
    </row>
    <row r="70" spans="1:8" x14ac:dyDescent="0.2">
      <c r="A70" s="41"/>
      <c r="B70" s="41"/>
      <c r="C70" s="41"/>
      <c r="D70" s="41"/>
      <c r="E70" s="41"/>
      <c r="F70" s="41"/>
      <c r="G70" s="41"/>
      <c r="H70" s="41"/>
    </row>
    <row r="71" spans="1:8" x14ac:dyDescent="0.2">
      <c r="A71" s="41"/>
      <c r="B71" s="41"/>
      <c r="C71" s="41"/>
      <c r="D71" s="41"/>
      <c r="E71" s="41"/>
      <c r="F71" s="41"/>
      <c r="G71" s="41"/>
      <c r="H71" s="41"/>
    </row>
    <row r="72" spans="1:8" x14ac:dyDescent="0.2">
      <c r="A72" s="41"/>
      <c r="B72" s="41"/>
      <c r="C72" s="41"/>
      <c r="D72" s="41"/>
      <c r="E72" s="41"/>
      <c r="F72" s="41"/>
      <c r="G72" s="41"/>
      <c r="H72" s="41"/>
    </row>
    <row r="73" spans="1:8" x14ac:dyDescent="0.2">
      <c r="A73" s="41"/>
      <c r="B73" s="41"/>
      <c r="C73" s="41"/>
      <c r="D73" s="41"/>
      <c r="E73" s="41"/>
      <c r="F73" s="41"/>
      <c r="G73" s="41"/>
      <c r="H73" s="41"/>
    </row>
    <row r="74" spans="1:8" x14ac:dyDescent="0.2">
      <c r="A74" s="41"/>
      <c r="B74" s="41"/>
      <c r="C74" s="41"/>
      <c r="D74" s="41"/>
      <c r="E74" s="41"/>
      <c r="F74" s="41"/>
      <c r="G74" s="41"/>
      <c r="H74" s="41"/>
    </row>
    <row r="75" spans="1:8" x14ac:dyDescent="0.2">
      <c r="A75" s="41"/>
      <c r="B75" s="41"/>
      <c r="C75" s="41"/>
      <c r="D75" s="41"/>
      <c r="E75" s="41"/>
      <c r="F75" s="41"/>
      <c r="G75" s="41"/>
      <c r="H75" s="41"/>
    </row>
    <row r="76" spans="1:8" x14ac:dyDescent="0.2">
      <c r="A76" s="41"/>
      <c r="B76" s="41"/>
      <c r="C76" s="41"/>
      <c r="D76" s="41"/>
      <c r="E76" s="41"/>
      <c r="F76" s="41"/>
      <c r="G76" s="41"/>
      <c r="H76" s="41"/>
    </row>
    <row r="77" spans="1:8" x14ac:dyDescent="0.2">
      <c r="A77" s="41"/>
      <c r="B77" s="41"/>
      <c r="C77" s="41"/>
      <c r="D77" s="41"/>
      <c r="E77" s="41"/>
      <c r="F77" s="41"/>
      <c r="G77" s="41"/>
      <c r="H77" s="41"/>
    </row>
    <row r="78" spans="1:8" x14ac:dyDescent="0.2">
      <c r="A78" s="41"/>
      <c r="B78" s="41"/>
      <c r="C78" s="41"/>
      <c r="D78" s="41"/>
      <c r="E78" s="41"/>
      <c r="F78" s="41"/>
      <c r="G78" s="41"/>
      <c r="H78" s="41"/>
    </row>
    <row r="79" spans="1:8" x14ac:dyDescent="0.2">
      <c r="A79" s="41"/>
      <c r="B79" s="41"/>
      <c r="C79" s="41"/>
      <c r="D79" s="41"/>
      <c r="E79" s="41"/>
      <c r="F79" s="41"/>
      <c r="G79" s="41"/>
      <c r="H79" s="41"/>
    </row>
    <row r="80" spans="1:8" x14ac:dyDescent="0.2">
      <c r="A80" s="41"/>
      <c r="B80" s="41"/>
      <c r="C80" s="41"/>
      <c r="D80" s="41"/>
      <c r="E80" s="41"/>
      <c r="F80" s="41"/>
      <c r="G80" s="41"/>
      <c r="H80" s="41"/>
    </row>
    <row r="81" spans="1:8" x14ac:dyDescent="0.2">
      <c r="A81" s="41"/>
      <c r="B81" s="41"/>
      <c r="C81" s="41"/>
      <c r="D81" s="41"/>
      <c r="E81" s="41"/>
      <c r="F81" s="41"/>
      <c r="G81" s="41"/>
      <c r="H81" s="41"/>
    </row>
    <row r="82" spans="1:8" x14ac:dyDescent="0.2">
      <c r="A82" s="41"/>
      <c r="B82" s="41"/>
      <c r="C82" s="41"/>
      <c r="D82" s="41"/>
      <c r="E82" s="41"/>
      <c r="F82" s="41"/>
      <c r="G82" s="41"/>
      <c r="H82" s="41"/>
    </row>
    <row r="83" spans="1:8" x14ac:dyDescent="0.2">
      <c r="A83" s="41"/>
      <c r="B83" s="41"/>
      <c r="C83" s="41"/>
      <c r="D83" s="41"/>
      <c r="E83" s="41"/>
      <c r="F83" s="41"/>
      <c r="G83" s="41"/>
      <c r="H83" s="41"/>
    </row>
    <row r="84" spans="1:8" x14ac:dyDescent="0.2">
      <c r="A84" s="41"/>
      <c r="B84" s="41"/>
      <c r="C84" s="41"/>
      <c r="D84" s="41"/>
      <c r="E84" s="41"/>
      <c r="F84" s="41"/>
      <c r="G84" s="41"/>
      <c r="H84" s="41"/>
    </row>
    <row r="85" spans="1:8" x14ac:dyDescent="0.2">
      <c r="A85" s="41"/>
      <c r="B85" s="41"/>
      <c r="C85" s="41"/>
      <c r="D85" s="41"/>
      <c r="E85" s="41"/>
      <c r="F85" s="41"/>
      <c r="G85" s="41"/>
      <c r="H85" s="41"/>
    </row>
    <row r="86" spans="1:8" x14ac:dyDescent="0.2">
      <c r="A86" s="41"/>
      <c r="B86" s="41"/>
      <c r="C86" s="41"/>
      <c r="D86" s="41"/>
      <c r="E86" s="41"/>
      <c r="F86" s="41"/>
      <c r="G86" s="41"/>
      <c r="H86" s="41"/>
    </row>
    <row r="87" spans="1:8" x14ac:dyDescent="0.2">
      <c r="A87" s="41"/>
      <c r="B87" s="41"/>
      <c r="C87" s="41"/>
      <c r="D87" s="41"/>
      <c r="E87" s="41"/>
      <c r="F87" s="41"/>
      <c r="G87" s="41"/>
      <c r="H87" s="41"/>
    </row>
    <row r="88" spans="1:8" x14ac:dyDescent="0.2">
      <c r="A88" s="41"/>
      <c r="B88" s="41"/>
      <c r="C88" s="41"/>
      <c r="D88" s="41"/>
      <c r="E88" s="41"/>
      <c r="F88" s="41"/>
      <c r="G88" s="41"/>
      <c r="H88" s="41"/>
    </row>
    <row r="89" spans="1:8" x14ac:dyDescent="0.2">
      <c r="A89" s="41"/>
      <c r="B89" s="41"/>
      <c r="C89" s="41"/>
      <c r="D89" s="41"/>
      <c r="E89" s="41"/>
      <c r="F89" s="41"/>
      <c r="G89" s="41"/>
      <c r="H89" s="41"/>
    </row>
    <row r="90" spans="1:8" x14ac:dyDescent="0.2">
      <c r="A90" s="41"/>
      <c r="B90" s="41"/>
      <c r="C90" s="41"/>
      <c r="D90" s="41"/>
      <c r="E90" s="41"/>
      <c r="F90" s="41"/>
      <c r="G90" s="41"/>
      <c r="H90" s="41"/>
    </row>
    <row r="91" spans="1:8" x14ac:dyDescent="0.2">
      <c r="A91" s="41"/>
      <c r="B91" s="41"/>
      <c r="C91" s="41"/>
      <c r="D91" s="41"/>
      <c r="E91" s="41"/>
      <c r="F91" s="41"/>
      <c r="G91" s="41"/>
      <c r="H91" s="41"/>
    </row>
    <row r="92" spans="1:8" x14ac:dyDescent="0.2">
      <c r="A92" s="41"/>
      <c r="B92" s="41"/>
      <c r="C92" s="41"/>
      <c r="D92" s="41"/>
      <c r="E92" s="41"/>
      <c r="F92" s="41"/>
      <c r="G92" s="41"/>
      <c r="H92" s="41"/>
    </row>
    <row r="93" spans="1:8" x14ac:dyDescent="0.2">
      <c r="A93" s="41"/>
      <c r="B93" s="41"/>
      <c r="C93" s="41"/>
      <c r="D93" s="41"/>
      <c r="E93" s="41"/>
      <c r="F93" s="41"/>
      <c r="G93" s="41"/>
      <c r="H93" s="41"/>
    </row>
    <row r="94" spans="1:8" x14ac:dyDescent="0.2">
      <c r="A94" s="41"/>
      <c r="B94" s="41"/>
      <c r="C94" s="41"/>
      <c r="D94" s="41"/>
      <c r="G94" s="41"/>
      <c r="H94" s="41"/>
    </row>
    <row r="95" spans="1:8" x14ac:dyDescent="0.2">
      <c r="A95" s="41"/>
      <c r="B95" s="41"/>
      <c r="C95" s="41"/>
      <c r="D95" s="41"/>
      <c r="G95" s="41"/>
      <c r="H95" s="4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5"/>
  <sheetViews>
    <sheetView topLeftCell="B43" workbookViewId="0">
      <selection activeCell="G68" sqref="G68"/>
    </sheetView>
  </sheetViews>
  <sheetFormatPr baseColWidth="10" defaultRowHeight="16" x14ac:dyDescent="0.2"/>
  <cols>
    <col min="1" max="1" width="17.1640625" customWidth="1"/>
    <col min="2" max="2" width="19.83203125" style="42" bestFit="1" customWidth="1"/>
    <col min="3" max="3" width="17.1640625" customWidth="1"/>
    <col min="4" max="4" width="19.83203125" style="42" bestFit="1" customWidth="1"/>
    <col min="5" max="5" width="17.1640625" bestFit="1" customWidth="1"/>
    <col min="6" max="6" width="19.83203125" style="42" bestFit="1" customWidth="1"/>
    <col min="7" max="7" width="17.1640625" customWidth="1"/>
    <col min="8" max="8" width="19.83203125" style="42" bestFit="1" customWidth="1"/>
  </cols>
  <sheetData>
    <row r="1" spans="1:8" x14ac:dyDescent="0.2">
      <c r="A1" t="s">
        <v>24</v>
      </c>
      <c r="C1" t="s">
        <v>25</v>
      </c>
      <c r="E1" t="s">
        <v>26</v>
      </c>
      <c r="G1" t="s">
        <v>27</v>
      </c>
    </row>
    <row r="2" spans="1:8" x14ac:dyDescent="0.2">
      <c r="A2" t="b">
        <v>1</v>
      </c>
      <c r="C2" t="b">
        <v>0</v>
      </c>
      <c r="E2" t="b">
        <v>1</v>
      </c>
      <c r="G2" t="b">
        <v>0</v>
      </c>
    </row>
    <row r="3" spans="1:8" ht="24" x14ac:dyDescent="0.2">
      <c r="A3" s="7" t="s">
        <v>6</v>
      </c>
      <c r="B3" s="43" t="s">
        <v>1</v>
      </c>
      <c r="C3" s="7" t="s">
        <v>6</v>
      </c>
      <c r="D3" s="43" t="s">
        <v>1</v>
      </c>
      <c r="E3" s="7" t="s">
        <v>2</v>
      </c>
      <c r="F3" s="43" t="s">
        <v>1</v>
      </c>
      <c r="G3" s="7" t="s">
        <v>6</v>
      </c>
      <c r="H3" s="43" t="s">
        <v>1</v>
      </c>
    </row>
    <row r="4" spans="1:8" x14ac:dyDescent="0.2">
      <c r="A4" s="6">
        <f>IF($A$2,Sheet1!A4,NA)</f>
        <v>0</v>
      </c>
      <c r="B4" s="4">
        <f>IF($A$2,Sheet1!B4,NA)</f>
        <v>0</v>
      </c>
      <c r="C4" s="6" t="e">
        <f>IF($C$2,Sheet1!C4,NA)</f>
        <v>#NAME?</v>
      </c>
      <c r="D4" s="4" t="e">
        <f>IF($C$2,Sheet1!D4,NA)</f>
        <v>#NAME?</v>
      </c>
      <c r="E4" s="6">
        <f>IF($E$2,Sheet1!E4,NA)</f>
        <v>2</v>
      </c>
      <c r="F4" s="4">
        <f>IF($E$2,Sheet1!F4,NA)</f>
        <v>3.9584166333466619E-2</v>
      </c>
      <c r="G4" s="6" t="e">
        <f>IF($G$2,Sheet1!G4,NA)</f>
        <v>#NAME?</v>
      </c>
      <c r="H4" s="4" t="e">
        <f>IF($G$2,Sheet1!H4,NA)</f>
        <v>#NAME?</v>
      </c>
    </row>
    <row r="5" spans="1:8" x14ac:dyDescent="0.2">
      <c r="A5" s="6">
        <f>IF($A$2,Sheet1!A5,NA)</f>
        <v>2</v>
      </c>
      <c r="B5" s="4">
        <f>IF($A$2,Sheet1!B5,NA)</f>
        <v>0.12162162162162164</v>
      </c>
      <c r="C5" s="6" t="e">
        <f>IF($C$2,Sheet1!C5,NA)</f>
        <v>#NAME?</v>
      </c>
      <c r="D5" s="4" t="e">
        <f>IF($C$2,Sheet1!D5,NA)</f>
        <v>#NAME?</v>
      </c>
      <c r="E5" s="6">
        <f>IF($E$2,Sheet1!E5,NA)</f>
        <v>3</v>
      </c>
      <c r="F5" s="4">
        <f>IF($E$2,Sheet1!F5,NA)</f>
        <v>0.15666666666666665</v>
      </c>
      <c r="G5" s="6" t="e">
        <f>IF($G$2,Sheet1!G5,NA)</f>
        <v>#NAME?</v>
      </c>
      <c r="H5" s="4" t="e">
        <f>IF($G$2,Sheet1!H5,NA)</f>
        <v>#NAME?</v>
      </c>
    </row>
    <row r="6" spans="1:8" x14ac:dyDescent="0.2">
      <c r="A6" s="6">
        <f>IF($A$2,Sheet1!A6,NA)</f>
        <v>3</v>
      </c>
      <c r="B6" s="4">
        <f>IF($A$2,Sheet1!B6,NA)</f>
        <v>0.23284313725490194</v>
      </c>
      <c r="C6" s="6" t="e">
        <f>IF($C$2,Sheet1!C6,NA)</f>
        <v>#NAME?</v>
      </c>
      <c r="D6" s="4" t="e">
        <f>IF($C$2,Sheet1!D6,NA)</f>
        <v>#NAME?</v>
      </c>
      <c r="E6" s="6">
        <f>IF($E$2,Sheet1!E6,NA)</f>
        <v>4</v>
      </c>
      <c r="F6" s="4">
        <f>IF($E$2,Sheet1!F6,NA)</f>
        <v>0.29666666666666669</v>
      </c>
      <c r="G6" s="6" t="e">
        <f>IF($G$2,Sheet1!G6,NA)</f>
        <v>#NAME?</v>
      </c>
      <c r="H6" s="4" t="e">
        <f>IF($G$2,Sheet1!H6,NA)</f>
        <v>#NAME?</v>
      </c>
    </row>
    <row r="7" spans="1:8" x14ac:dyDescent="0.2">
      <c r="A7" s="6">
        <f>IF($A$2,Sheet1!A7,NA)</f>
        <v>4</v>
      </c>
      <c r="B7" s="4">
        <f>IF($A$2,Sheet1!B7,NA)</f>
        <v>0.33948339483394835</v>
      </c>
      <c r="C7" s="6" t="e">
        <f>IF($C$2,Sheet1!C7,NA)</f>
        <v>#NAME?</v>
      </c>
      <c r="D7" s="4" t="e">
        <f>IF($C$2,Sheet1!D7,NA)</f>
        <v>#NAME?</v>
      </c>
      <c r="E7" s="6">
        <f>IF($E$2,Sheet1!E7,NA)</f>
        <v>5</v>
      </c>
      <c r="F7" s="4">
        <f>IF($E$2,Sheet1!F7,NA)</f>
        <v>0.44500000000000001</v>
      </c>
      <c r="G7" s="6" t="e">
        <f>IF($G$2,Sheet1!G7,NA)</f>
        <v>#NAME?</v>
      </c>
      <c r="H7" s="4" t="e">
        <f>IF($G$2,Sheet1!H7,NA)</f>
        <v>#NAME?</v>
      </c>
    </row>
    <row r="8" spans="1:8" x14ac:dyDescent="0.2">
      <c r="A8" s="6">
        <f>IF($A$2,Sheet1!A8,NA)</f>
        <v>5</v>
      </c>
      <c r="B8" s="4">
        <f>IF($A$2,Sheet1!B8,NA)</f>
        <v>0.43137254901960786</v>
      </c>
      <c r="C8" s="6" t="e">
        <f>IF($C$2,Sheet1!C8,NA)</f>
        <v>#NAME?</v>
      </c>
      <c r="D8" s="4" t="e">
        <f>IF($C$2,Sheet1!D8,NA)</f>
        <v>#NAME?</v>
      </c>
      <c r="E8" s="6">
        <f>IF($E$2,Sheet1!E8,NA)</f>
        <v>6</v>
      </c>
      <c r="F8" s="4">
        <f>IF($E$2,Sheet1!F8,NA)</f>
        <v>0.57999999999999996</v>
      </c>
      <c r="G8" s="6" t="e">
        <f>IF($G$2,Sheet1!G8,NA)</f>
        <v>#NAME?</v>
      </c>
      <c r="H8" s="4" t="e">
        <f>IF($G$2,Sheet1!H8,NA)</f>
        <v>#NAME?</v>
      </c>
    </row>
    <row r="9" spans="1:8" x14ac:dyDescent="0.2">
      <c r="A9" s="6">
        <f>IF($A$2,Sheet1!A9,NA)</f>
        <v>6</v>
      </c>
      <c r="B9" s="4">
        <f>IF($A$2,Sheet1!B9,NA)</f>
        <v>0.50970873786407767</v>
      </c>
      <c r="C9" s="6" t="e">
        <f>IF($C$2,Sheet1!C9,NA)</f>
        <v>#NAME?</v>
      </c>
      <c r="D9" s="4" t="e">
        <f>IF($C$2,Sheet1!D9,NA)</f>
        <v>#NAME?</v>
      </c>
      <c r="E9" s="6">
        <f>IF($E$2,Sheet1!E9,NA)</f>
        <v>7</v>
      </c>
      <c r="F9" s="4">
        <f>IF($E$2,Sheet1!F9,NA)</f>
        <v>0.66999999999999993</v>
      </c>
      <c r="G9" s="6" t="e">
        <f>IF($G$2,Sheet1!G9,NA)</f>
        <v>#NAME?</v>
      </c>
      <c r="H9" s="4" t="e">
        <f>IF($G$2,Sheet1!H9,NA)</f>
        <v>#NAME?</v>
      </c>
    </row>
    <row r="10" spans="1:8" x14ac:dyDescent="0.2">
      <c r="A10" s="6">
        <f>IF($A$2,Sheet1!A10,NA)</f>
        <v>7</v>
      </c>
      <c r="B10" s="4">
        <f>IF($A$2,Sheet1!B10,NA)</f>
        <v>0.5714285714285714</v>
      </c>
      <c r="C10" s="6" t="e">
        <f>IF($C$2,Sheet1!C10,NA)</f>
        <v>#NAME?</v>
      </c>
      <c r="D10" s="4" t="e">
        <f>IF($C$2,Sheet1!D10,NA)</f>
        <v>#NAME?</v>
      </c>
      <c r="E10" s="6">
        <f>IF($E$2,Sheet1!E10,NA)</f>
        <v>8</v>
      </c>
      <c r="F10" s="4">
        <f>IF($E$2,Sheet1!F10,NA)</f>
        <v>0.73750000000000004</v>
      </c>
      <c r="G10" s="6" t="e">
        <f>IF($G$2,Sheet1!G10,NA)</f>
        <v>#NAME?</v>
      </c>
      <c r="H10" s="4" t="e">
        <f>IF($G$2,Sheet1!H10,NA)</f>
        <v>#NAME?</v>
      </c>
    </row>
    <row r="11" spans="1:8" x14ac:dyDescent="0.2">
      <c r="A11" s="6">
        <f>IF($A$2,Sheet1!A11,NA)</f>
        <v>8</v>
      </c>
      <c r="B11" s="4">
        <f>IF($A$2,Sheet1!B11,NA)</f>
        <v>0.62544169611307421</v>
      </c>
      <c r="C11" s="6" t="e">
        <f>IF($C$2,Sheet1!C11,NA)</f>
        <v>#NAME?</v>
      </c>
      <c r="D11" s="4" t="e">
        <f>IF($C$2,Sheet1!D11,NA)</f>
        <v>#NAME?</v>
      </c>
      <c r="E11" s="6">
        <f>IF($E$2,Sheet1!E11,NA)</f>
        <v>9</v>
      </c>
      <c r="F11" s="4">
        <f>IF($E$2,Sheet1!F11,NA)</f>
        <v>0.78800000000000003</v>
      </c>
      <c r="G11" s="6" t="e">
        <f>IF($G$2,Sheet1!G11,NA)</f>
        <v>#NAME?</v>
      </c>
      <c r="H11" s="4" t="e">
        <f>IF($G$2,Sheet1!H11,NA)</f>
        <v>#NAME?</v>
      </c>
    </row>
    <row r="12" spans="1:8" x14ac:dyDescent="0.2">
      <c r="A12" s="6">
        <f>IF($A$2,Sheet1!A12,NA)</f>
        <v>9</v>
      </c>
      <c r="B12" s="4">
        <f>IF($A$2,Sheet1!B12,NA)</f>
        <v>0.66783216783216781</v>
      </c>
      <c r="C12" s="6" t="e">
        <f>IF($C$2,Sheet1!C12,NA)</f>
        <v>#NAME?</v>
      </c>
      <c r="D12" s="4" t="e">
        <f>IF($C$2,Sheet1!D12,NA)</f>
        <v>#NAME?</v>
      </c>
      <c r="E12" s="6">
        <f>IF($E$2,Sheet1!E12,NA)</f>
        <v>10</v>
      </c>
      <c r="F12" s="4">
        <f>IF($E$2,Sheet1!F12,NA)</f>
        <v>0.82333333333333336</v>
      </c>
      <c r="G12" s="6" t="e">
        <f>IF($G$2,Sheet1!G12,NA)</f>
        <v>#NAME?</v>
      </c>
      <c r="H12" s="4" t="e">
        <f>IF($G$2,Sheet1!H12,NA)</f>
        <v>#NAME?</v>
      </c>
    </row>
    <row r="13" spans="1:8" x14ac:dyDescent="0.2">
      <c r="A13" s="6">
        <f>IF($A$2,Sheet1!A13,NA)</f>
        <v>10</v>
      </c>
      <c r="B13" s="4">
        <f>IF($A$2,Sheet1!B13,NA)</f>
        <v>0.70934256055363321</v>
      </c>
      <c r="C13" s="6" t="e">
        <f>IF($C$2,Sheet1!C13,NA)</f>
        <v>#NAME?</v>
      </c>
      <c r="D13" s="4" t="e">
        <f>IF($C$2,Sheet1!D13,NA)</f>
        <v>#NAME?</v>
      </c>
      <c r="E13" s="6">
        <f>IF($E$2,Sheet1!E13,NA)</f>
        <v>11</v>
      </c>
      <c r="F13" s="4">
        <f>IF($E$2,Sheet1!F13,NA)</f>
        <v>0.85285714285714287</v>
      </c>
      <c r="G13" s="6" t="e">
        <f>IF($G$2,Sheet1!G13,NA)</f>
        <v>#NAME?</v>
      </c>
      <c r="H13" s="4" t="e">
        <f>IF($G$2,Sheet1!H13,NA)</f>
        <v>#NAME?</v>
      </c>
    </row>
    <row r="14" spans="1:8" x14ac:dyDescent="0.2">
      <c r="A14" s="6">
        <f>IF($A$2,Sheet1!A14,NA)</f>
        <v>11</v>
      </c>
      <c r="B14" s="4">
        <f>IF($A$2,Sheet1!B14,NA)</f>
        <v>0.74914089347079038</v>
      </c>
      <c r="C14" s="6" t="e">
        <f>IF($C$2,Sheet1!C14,NA)</f>
        <v>#NAME?</v>
      </c>
      <c r="D14" s="4" t="e">
        <f>IF($C$2,Sheet1!D14,NA)</f>
        <v>#NAME?</v>
      </c>
      <c r="E14" s="6">
        <f>IF($E$2,Sheet1!E14,NA)</f>
        <v>12</v>
      </c>
      <c r="F14" s="4">
        <f>IF($E$2,Sheet1!F14,NA)</f>
        <v>0.87250000000000005</v>
      </c>
      <c r="G14" s="6" t="e">
        <f>IF($G$2,Sheet1!G14,NA)</f>
        <v>#NAME?</v>
      </c>
      <c r="H14" s="4" t="e">
        <f>IF($G$2,Sheet1!H14,NA)</f>
        <v>#NAME?</v>
      </c>
    </row>
    <row r="15" spans="1:8" x14ac:dyDescent="0.2">
      <c r="A15" s="6">
        <f>IF($A$2,Sheet1!A15,NA)</f>
        <v>12</v>
      </c>
      <c r="B15" s="4">
        <f>IF($A$2,Sheet1!B15,NA)</f>
        <v>0.78015564202334631</v>
      </c>
      <c r="C15" s="6" t="e">
        <f>IF($C$2,Sheet1!C15,NA)</f>
        <v>#NAME?</v>
      </c>
      <c r="D15" s="4" t="e">
        <f>IF($C$2,Sheet1!D15,NA)</f>
        <v>#NAME?</v>
      </c>
      <c r="E15" s="6">
        <f>IF($E$2,Sheet1!E15,NA)</f>
        <v>13</v>
      </c>
      <c r="F15" s="4">
        <f>IF($E$2,Sheet1!F15,NA)</f>
        <v>0.89</v>
      </c>
      <c r="G15" s="6" t="e">
        <f>IF($G$2,Sheet1!G15,NA)</f>
        <v>#NAME?</v>
      </c>
      <c r="H15" s="4" t="e">
        <f>IF($G$2,Sheet1!H15,NA)</f>
        <v>#NAME?</v>
      </c>
    </row>
    <row r="16" spans="1:8" x14ac:dyDescent="0.2">
      <c r="A16" s="6">
        <f>IF($A$2,Sheet1!A16,NA)</f>
        <v>13</v>
      </c>
      <c r="B16" s="4">
        <f>IF($A$2,Sheet1!B16,NA)</f>
        <v>0.80851063829787229</v>
      </c>
      <c r="C16" s="6" t="e">
        <f>IF($C$2,Sheet1!C16,NA)</f>
        <v>#NAME?</v>
      </c>
      <c r="D16" s="4" t="e">
        <f>IF($C$2,Sheet1!D16,NA)</f>
        <v>#NAME?</v>
      </c>
      <c r="E16" s="6">
        <f>IF($E$2,Sheet1!E16,NA)</f>
        <v>14</v>
      </c>
      <c r="F16" s="4">
        <f>IF($E$2,Sheet1!F16,NA)</f>
        <v>0.90399999999999991</v>
      </c>
      <c r="G16" s="6" t="e">
        <f>IF($G$2,Sheet1!G16,NA)</f>
        <v>#NAME?</v>
      </c>
      <c r="H16" s="4" t="e">
        <f>IF($G$2,Sheet1!H16,NA)</f>
        <v>#NAME?</v>
      </c>
    </row>
    <row r="17" spans="1:8" x14ac:dyDescent="0.2">
      <c r="A17" s="6">
        <f>IF($A$2,Sheet1!A17,NA)</f>
        <v>14</v>
      </c>
      <c r="B17" s="4">
        <f>IF($A$2,Sheet1!B17,NA)</f>
        <v>0.8350168350168351</v>
      </c>
      <c r="C17" s="6" t="e">
        <f>IF($C$2,Sheet1!C17,NA)</f>
        <v>#NAME?</v>
      </c>
      <c r="D17" s="4" t="e">
        <f>IF($C$2,Sheet1!D17,NA)</f>
        <v>#NAME?</v>
      </c>
      <c r="E17" s="6">
        <f>IF($E$2,Sheet1!E17,NA)</f>
        <v>15</v>
      </c>
      <c r="F17" s="4">
        <f>IF($E$2,Sheet1!F17,NA)</f>
        <v>0.91583333333333339</v>
      </c>
      <c r="G17" s="6" t="e">
        <f>IF($G$2,Sheet1!G17,NA)</f>
        <v>#NAME?</v>
      </c>
      <c r="H17" s="4" t="e">
        <f>IF($G$2,Sheet1!H17,NA)</f>
        <v>#NAME?</v>
      </c>
    </row>
    <row r="18" spans="1:8" x14ac:dyDescent="0.2">
      <c r="A18" s="6">
        <f>IF($A$2,Sheet1!A18,NA)</f>
        <v>15</v>
      </c>
      <c r="B18" s="4">
        <f>IF($A$2,Sheet1!B18,NA)</f>
        <v>0.85785953177257535</v>
      </c>
      <c r="C18" s="6" t="e">
        <f>IF($C$2,Sheet1!C18,NA)</f>
        <v>#NAME?</v>
      </c>
      <c r="D18" s="4" t="e">
        <f>IF($C$2,Sheet1!D18,NA)</f>
        <v>#NAME?</v>
      </c>
      <c r="E18" s="6">
        <f>IF($E$2,Sheet1!E18,NA)</f>
        <v>16</v>
      </c>
      <c r="F18" s="4">
        <f>IF($E$2,Sheet1!F18,NA)</f>
        <v>0.92461538461538462</v>
      </c>
      <c r="G18" s="6" t="e">
        <f>IF($G$2,Sheet1!G18,NA)</f>
        <v>#NAME?</v>
      </c>
      <c r="H18" s="4" t="e">
        <f>IF($G$2,Sheet1!H18,NA)</f>
        <v>#NAME?</v>
      </c>
    </row>
    <row r="19" spans="1:8" x14ac:dyDescent="0.2">
      <c r="A19" s="6">
        <f>IF($A$2,Sheet1!A19,NA)</f>
        <v>16</v>
      </c>
      <c r="B19" s="4">
        <f>IF($A$2,Sheet1!B19,NA)</f>
        <v>0.87772397094430998</v>
      </c>
      <c r="C19" s="6" t="e">
        <f>IF($C$2,Sheet1!C19,NA)</f>
        <v>#NAME?</v>
      </c>
      <c r="D19" s="4" t="e">
        <f>IF($C$2,Sheet1!D19,NA)</f>
        <v>#NAME?</v>
      </c>
      <c r="E19" s="6">
        <f>IF($E$2,Sheet1!E19,NA)</f>
        <v>17</v>
      </c>
      <c r="F19" s="4">
        <f>IF($E$2,Sheet1!F19,NA)</f>
        <v>0.93200000000000005</v>
      </c>
      <c r="G19" s="6" t="e">
        <f>IF($G$2,Sheet1!G19,NA)</f>
        <v>#NAME?</v>
      </c>
      <c r="H19" s="4" t="e">
        <f>IF($G$2,Sheet1!H19,NA)</f>
        <v>#NAME?</v>
      </c>
    </row>
    <row r="20" spans="1:8" x14ac:dyDescent="0.2">
      <c r="A20" s="6">
        <f>IF($A$2,Sheet1!A20,NA)</f>
        <v>17</v>
      </c>
      <c r="B20" s="4">
        <f>IF($A$2,Sheet1!B20,NA)</f>
        <v>0.89305402425578828</v>
      </c>
      <c r="C20" s="6" t="e">
        <f>IF($C$2,Sheet1!C20,NA)</f>
        <v>#NAME?</v>
      </c>
      <c r="D20" s="4" t="e">
        <f>IF($C$2,Sheet1!D20,NA)</f>
        <v>#NAME?</v>
      </c>
      <c r="E20" s="6">
        <f>IF($E$2,Sheet1!E20,NA)</f>
        <v>18</v>
      </c>
      <c r="F20" s="4">
        <f>IF($E$2,Sheet1!F20,NA)</f>
        <v>0.93874999999999997</v>
      </c>
      <c r="G20" s="6" t="e">
        <f>IF($G$2,Sheet1!G20,NA)</f>
        <v>#NAME?</v>
      </c>
      <c r="H20" s="4" t="e">
        <f>IF($G$2,Sheet1!H20,NA)</f>
        <v>#NAME?</v>
      </c>
    </row>
    <row r="21" spans="1:8" x14ac:dyDescent="0.2">
      <c r="A21" s="6">
        <f>IF($A$2,Sheet1!A21,NA)</f>
        <v>18</v>
      </c>
      <c r="B21" s="4">
        <f>IF($A$2,Sheet1!B21,NA)</f>
        <v>0.90955284552845528</v>
      </c>
      <c r="C21" s="6" t="e">
        <f>IF($C$2,Sheet1!C21,NA)</f>
        <v>#NAME?</v>
      </c>
      <c r="D21" s="4" t="e">
        <f>IF($C$2,Sheet1!D21,NA)</f>
        <v>#NAME?</v>
      </c>
      <c r="E21" s="6">
        <f>IF($E$2,Sheet1!E21,NA)</f>
        <v>19</v>
      </c>
      <c r="F21" s="4">
        <f>IF($E$2,Sheet1!F21,NA)</f>
        <v>0.94500000000000006</v>
      </c>
      <c r="G21" s="6" t="e">
        <f>IF($G$2,Sheet1!G21,NA)</f>
        <v>#NAME?</v>
      </c>
      <c r="H21" s="4" t="e">
        <f>IF($G$2,Sheet1!H21,NA)</f>
        <v>#NAME?</v>
      </c>
    </row>
    <row r="22" spans="1:8" x14ac:dyDescent="0.2">
      <c r="A22" s="6">
        <f>IF($A$2,Sheet1!A22,NA)</f>
        <v>19</v>
      </c>
      <c r="B22" s="4">
        <f>IF($A$2,Sheet1!B22,NA)</f>
        <v>0.92242048099301788</v>
      </c>
      <c r="C22" s="6" t="e">
        <f>IF($C$2,Sheet1!C22,NA)</f>
        <v>#NAME?</v>
      </c>
      <c r="D22" s="4" t="e">
        <f>IF($C$2,Sheet1!D22,NA)</f>
        <v>#NAME?</v>
      </c>
      <c r="E22" s="6">
        <f>IF($E$2,Sheet1!E22,NA)</f>
        <v>20</v>
      </c>
      <c r="F22" s="4">
        <f>IF($E$2,Sheet1!F22,NA)</f>
        <v>0.94900000000000007</v>
      </c>
      <c r="G22" s="6" t="e">
        <f>IF($G$2,Sheet1!G22,NA)</f>
        <v>#NAME?</v>
      </c>
      <c r="H22" s="4" t="e">
        <f>IF($G$2,Sheet1!H22,NA)</f>
        <v>#NAME?</v>
      </c>
    </row>
    <row r="23" spans="1:8" x14ac:dyDescent="0.2">
      <c r="A23" s="6">
        <f>IF($A$2,Sheet1!A23,NA)</f>
        <v>20</v>
      </c>
      <c r="B23" s="4">
        <f>IF($A$2,Sheet1!B23,NA)</f>
        <v>0.93350888742593818</v>
      </c>
      <c r="C23" s="6" t="e">
        <f>IF($C$2,Sheet1!C23,NA)</f>
        <v>#NAME?</v>
      </c>
      <c r="D23" s="4" t="e">
        <f>IF($C$2,Sheet1!D23,NA)</f>
        <v>#NAME?</v>
      </c>
      <c r="E23" s="6">
        <f>IF($E$2,Sheet1!E23,NA)</f>
        <v>21</v>
      </c>
      <c r="F23" s="4">
        <f>IF($E$2,Sheet1!F23,NA)</f>
        <v>0.95333333333333337</v>
      </c>
      <c r="G23" s="6" t="e">
        <f>IF($G$2,Sheet1!G23,NA)</f>
        <v>#NAME?</v>
      </c>
      <c r="H23" s="4" t="e">
        <f>IF($G$2,Sheet1!H23,NA)</f>
        <v>#NAME?</v>
      </c>
    </row>
    <row r="24" spans="1:8" x14ac:dyDescent="0.2">
      <c r="A24" s="6">
        <f>IF($A$2,Sheet1!A24,NA)</f>
        <v>21</v>
      </c>
      <c r="B24" s="4">
        <f>IF($A$2,Sheet1!B24,NA)</f>
        <v>0.94291091593475529</v>
      </c>
      <c r="C24" s="6" t="e">
        <f>IF($C$2,Sheet1!C24,NA)</f>
        <v>#NAME?</v>
      </c>
      <c r="D24" s="4" t="e">
        <f>IF($C$2,Sheet1!D24,NA)</f>
        <v>#NAME?</v>
      </c>
      <c r="E24" s="6">
        <f>IF($E$2,Sheet1!E24,NA)</f>
        <v>22</v>
      </c>
      <c r="F24" s="4">
        <f>IF($E$2,Sheet1!F24,NA)</f>
        <v>0.95608695652173903</v>
      </c>
      <c r="G24" s="6" t="e">
        <f>IF($G$2,Sheet1!G24,NA)</f>
        <v>#NAME?</v>
      </c>
      <c r="H24" s="4" t="e">
        <f>IF($G$2,Sheet1!H24,NA)</f>
        <v>#NAME?</v>
      </c>
    </row>
    <row r="25" spans="1:8" x14ac:dyDescent="0.2">
      <c r="A25" s="6">
        <f>IF($A$2,Sheet1!A25,NA)</f>
        <v>22</v>
      </c>
      <c r="B25" s="4">
        <f>IF($A$2,Sheet1!B25,NA)</f>
        <v>0.95015739769150054</v>
      </c>
      <c r="C25" s="6" t="e">
        <f>IF($C$2,Sheet1!C25,NA)</f>
        <v>#NAME?</v>
      </c>
      <c r="D25" s="4" t="e">
        <f>IF($C$2,Sheet1!D25,NA)</f>
        <v>#NAME?</v>
      </c>
      <c r="E25" s="6">
        <f>IF($E$2,Sheet1!E25,NA)</f>
        <v>23</v>
      </c>
      <c r="F25" s="4">
        <f>IF($E$2,Sheet1!F25,NA)</f>
        <v>0.9595999999999999</v>
      </c>
      <c r="G25" s="6" t="e">
        <f>IF($G$2,Sheet1!G25,NA)</f>
        <v>#NAME?</v>
      </c>
      <c r="H25" s="4" t="e">
        <f>IF($G$2,Sheet1!H25,NA)</f>
        <v>#NAME?</v>
      </c>
    </row>
    <row r="26" spans="1:8" x14ac:dyDescent="0.2">
      <c r="A26" s="6">
        <f>IF($A$2,Sheet1!A26,NA)</f>
        <v>23</v>
      </c>
      <c r="B26" s="4">
        <f>IF($A$2,Sheet1!B26,NA)</f>
        <v>0.95629370629370625</v>
      </c>
      <c r="C26" s="6" t="e">
        <f>IF($C$2,Sheet1!C26,NA)</f>
        <v>#NAME?</v>
      </c>
      <c r="D26" s="4" t="e">
        <f>IF($C$2,Sheet1!D26,NA)</f>
        <v>#NAME?</v>
      </c>
      <c r="E26" s="6">
        <f>IF($E$2,Sheet1!E26,NA)</f>
        <v>24</v>
      </c>
      <c r="F26" s="4">
        <f>IF($E$2,Sheet1!F26,NA)</f>
        <v>0.96192307692307699</v>
      </c>
      <c r="G26" s="6" t="e">
        <f>IF($G$2,Sheet1!G26,NA)</f>
        <v>#NAME?</v>
      </c>
      <c r="H26" s="4" t="e">
        <f>IF($G$2,Sheet1!H26,NA)</f>
        <v>#NAME?</v>
      </c>
    </row>
    <row r="27" spans="1:8" x14ac:dyDescent="0.2">
      <c r="A27" s="6">
        <f>IF($A$2,Sheet1!A27,NA)</f>
        <v>24</v>
      </c>
      <c r="B27" s="4">
        <f>IF($A$2,Sheet1!B27,NA)</f>
        <v>0.96113889957676024</v>
      </c>
      <c r="C27" s="6" t="e">
        <f>IF($C$2,Sheet1!C27,NA)</f>
        <v>#NAME?</v>
      </c>
      <c r="D27" s="4" t="e">
        <f>IF($C$2,Sheet1!D27,NA)</f>
        <v>#NAME?</v>
      </c>
      <c r="E27" s="6">
        <f>IF($E$2,Sheet1!E27,NA)</f>
        <v>25</v>
      </c>
      <c r="F27" s="4">
        <f>IF($E$2,Sheet1!F27,NA)</f>
        <v>0.9642857142857143</v>
      </c>
      <c r="G27" s="6" t="e">
        <f>IF($G$2,Sheet1!G27,NA)</f>
        <v>#NAME?</v>
      </c>
      <c r="H27" s="4" t="e">
        <f>IF($G$2,Sheet1!H27,NA)</f>
        <v>#NAME?</v>
      </c>
    </row>
    <row r="28" spans="1:8" x14ac:dyDescent="0.2">
      <c r="A28" s="6">
        <f>IF($A$2,Sheet1!A28,NA)</f>
        <v>25</v>
      </c>
      <c r="B28" s="4">
        <f>IF($A$2,Sheet1!B28,NA)</f>
        <v>0.96522038567493107</v>
      </c>
      <c r="C28" s="6" t="e">
        <f>IF($C$2,Sheet1!C28,NA)</f>
        <v>#NAME?</v>
      </c>
      <c r="D28" s="4" t="e">
        <f>IF($C$2,Sheet1!D28,NA)</f>
        <v>#NAME?</v>
      </c>
      <c r="E28" s="6">
        <f>IF($E$2,Sheet1!E28,NA)</f>
        <v>26</v>
      </c>
      <c r="F28" s="4">
        <f>IF($E$2,Sheet1!F28,NA)</f>
        <v>0.9658620689655173</v>
      </c>
      <c r="G28" s="6" t="e">
        <f>IF($G$2,Sheet1!G28,NA)</f>
        <v>#NAME?</v>
      </c>
      <c r="H28" s="4" t="e">
        <f>IF($G$2,Sheet1!H28,NA)</f>
        <v>#NAME?</v>
      </c>
    </row>
    <row r="29" spans="1:8" x14ac:dyDescent="0.2">
      <c r="A29" s="6">
        <f>IF($A$2,Sheet1!A29,NA)</f>
        <v>26</v>
      </c>
      <c r="B29" s="4">
        <f>IF($A$2,Sheet1!B29,NA)</f>
        <v>0.96816353887399464</v>
      </c>
      <c r="C29" s="6" t="e">
        <f>IF($C$2,Sheet1!C29,NA)</f>
        <v>#NAME?</v>
      </c>
      <c r="D29" s="4" t="e">
        <f>IF($C$2,Sheet1!D29,NA)</f>
        <v>#NAME?</v>
      </c>
      <c r="E29" s="6">
        <f>IF($E$2,Sheet1!E29,NA)</f>
        <v>27</v>
      </c>
      <c r="F29" s="4">
        <f>IF($E$2,Sheet1!F29,NA)</f>
        <v>0.96741935483870967</v>
      </c>
      <c r="G29" s="6" t="e">
        <f>IF($G$2,Sheet1!G29,NA)</f>
        <v>#NAME?</v>
      </c>
      <c r="H29" s="4" t="e">
        <f>IF($G$2,Sheet1!H29,NA)</f>
        <v>#NAME?</v>
      </c>
    </row>
    <row r="30" spans="1:8" x14ac:dyDescent="0.2">
      <c r="A30" s="6">
        <f>IF($A$2,Sheet1!A30,NA)</f>
        <v>27</v>
      </c>
      <c r="B30" s="4">
        <f>IF($A$2,Sheet1!B30,NA)</f>
        <v>0.97056145675265548</v>
      </c>
      <c r="C30" s="6" t="e">
        <f>IF($C$2,Sheet1!C30,NA)</f>
        <v>#NAME?</v>
      </c>
      <c r="D30" s="4" t="e">
        <f>IF($C$2,Sheet1!D30,NA)</f>
        <v>#NAME?</v>
      </c>
      <c r="E30" s="6">
        <f>IF($E$2,Sheet1!E30,NA)</f>
        <v>28</v>
      </c>
      <c r="F30" s="4">
        <f>IF($E$2,Sheet1!F30,NA)</f>
        <v>0.96806451612903233</v>
      </c>
      <c r="G30" s="6" t="e">
        <f>IF($G$2,Sheet1!G30,NA)</f>
        <v>#NAME?</v>
      </c>
      <c r="H30" s="4" t="e">
        <f>IF($G$2,Sheet1!H30,NA)</f>
        <v>#NAME?</v>
      </c>
    </row>
    <row r="31" spans="1:8" x14ac:dyDescent="0.2">
      <c r="A31" s="6">
        <f>IF($A$2,Sheet1!A31,NA)</f>
        <v>28</v>
      </c>
      <c r="B31" s="4">
        <f>IF($A$2,Sheet1!B31,NA)</f>
        <v>0.97247706422018343</v>
      </c>
      <c r="C31" s="6" t="e">
        <f>IF($C$2,Sheet1!C31,NA)</f>
        <v>#NAME?</v>
      </c>
      <c r="D31" s="4" t="e">
        <f>IF($C$2,Sheet1!D31,NA)</f>
        <v>#NAME?</v>
      </c>
      <c r="E31" s="6">
        <f>IF($E$2,Sheet1!E31,NA)</f>
        <v>29</v>
      </c>
      <c r="F31" s="4">
        <f>IF($E$2,Sheet1!F31,NA)</f>
        <v>0.97</v>
      </c>
      <c r="G31" s="6" t="e">
        <f>IF($G$2,Sheet1!G31,NA)</f>
        <v>#NAME?</v>
      </c>
      <c r="H31" s="4" t="e">
        <f>IF($G$2,Sheet1!H31,NA)</f>
        <v>#NAME?</v>
      </c>
    </row>
    <row r="32" spans="1:8" x14ac:dyDescent="0.2">
      <c r="A32" s="6">
        <f>IF($A$2,Sheet1!A32,NA)</f>
        <v>29</v>
      </c>
      <c r="B32" s="4">
        <f>IF($A$2,Sheet1!B32,NA)</f>
        <v>0.97341291372761807</v>
      </c>
      <c r="C32" s="6" t="e">
        <f>IF($C$2,Sheet1!C32,NA)</f>
        <v>#NAME?</v>
      </c>
      <c r="D32" s="4" t="e">
        <f>IF($C$2,Sheet1!D32,NA)</f>
        <v>#NAME?</v>
      </c>
      <c r="E32" s="6">
        <f>IF($E$2,Sheet1!E32,NA)</f>
        <v>30</v>
      </c>
      <c r="F32" s="4">
        <f>IF($E$2,Sheet1!F32,NA)</f>
        <v>0.97142857142857142</v>
      </c>
      <c r="G32" s="6" t="e">
        <f>IF($G$2,Sheet1!G32,NA)</f>
        <v>#NAME?</v>
      </c>
      <c r="H32" s="4" t="e">
        <f>IF($G$2,Sheet1!H32,NA)</f>
        <v>#NAME?</v>
      </c>
    </row>
    <row r="33" spans="1:8" x14ac:dyDescent="0.2">
      <c r="A33" s="6">
        <f>IF($A$2,Sheet1!A33,NA)</f>
        <v>30</v>
      </c>
      <c r="B33" s="4">
        <f>IF($A$2,Sheet1!B33,NA)</f>
        <v>0.97484599589322385</v>
      </c>
      <c r="C33" s="6" t="e">
        <f>IF($C$2,Sheet1!C33,NA)</f>
        <v>#NAME?</v>
      </c>
      <c r="D33" s="4" t="e">
        <f>IF($C$2,Sheet1!D33,NA)</f>
        <v>#NAME?</v>
      </c>
      <c r="E33" s="6">
        <f>IF($E$2,Sheet1!E33,NA)</f>
        <v>31</v>
      </c>
      <c r="F33" s="4">
        <f>IF($E$2,Sheet1!F33,NA)</f>
        <v>0.97222222222222221</v>
      </c>
      <c r="G33" s="6" t="e">
        <f>IF($G$2,Sheet1!G33,NA)</f>
        <v>#NAME?</v>
      </c>
      <c r="H33" s="4" t="e">
        <f>IF($G$2,Sheet1!H33,NA)</f>
        <v>#NAME?</v>
      </c>
    </row>
    <row r="34" spans="1:8" x14ac:dyDescent="0.2">
      <c r="A34" s="6"/>
      <c r="B34" s="44"/>
      <c r="C34" s="6" t="e">
        <f>IF($C$2,Sheet1!C34,NA)</f>
        <v>#NAME?</v>
      </c>
      <c r="D34" s="4" t="e">
        <f>IF($C$2,Sheet1!D34,NA)</f>
        <v>#NAME?</v>
      </c>
      <c r="E34" s="6">
        <f>IF($E$2,Sheet1!E34,NA)</f>
        <v>32</v>
      </c>
      <c r="F34" s="4">
        <f>IF($E$2,Sheet1!F34,NA)</f>
        <v>0.97297297297297303</v>
      </c>
      <c r="G34" s="6" t="e">
        <f>IF($G$2,Sheet1!G34,NA)</f>
        <v>#NAME?</v>
      </c>
      <c r="H34" s="4" t="e">
        <f>IF($G$2,Sheet1!H34,NA)</f>
        <v>#NAME?</v>
      </c>
    </row>
    <row r="35" spans="1:8" x14ac:dyDescent="0.2">
      <c r="A35" s="6"/>
      <c r="B35" s="44"/>
      <c r="C35" s="6" t="e">
        <f>IF($C$2,Sheet1!C35,NA)</f>
        <v>#NAME?</v>
      </c>
      <c r="D35" s="4" t="e">
        <f>IF($C$2,Sheet1!D35,NA)</f>
        <v>#NAME?</v>
      </c>
      <c r="E35" s="6">
        <f>IF($E$2,Sheet1!E35,NA)</f>
        <v>33</v>
      </c>
      <c r="F35" s="4">
        <f>IF($E$2,Sheet1!F35,NA)</f>
        <v>0.97368421052631582</v>
      </c>
      <c r="G35" s="6" t="e">
        <f>IF($G$2,Sheet1!G35,NA)</f>
        <v>#NAME?</v>
      </c>
      <c r="H35" s="4" t="e">
        <f>IF($G$2,Sheet1!H35,NA)</f>
        <v>#NAME?</v>
      </c>
    </row>
    <row r="36" spans="1:8" x14ac:dyDescent="0.2">
      <c r="A36" s="6"/>
      <c r="B36" s="44"/>
      <c r="C36" s="6" t="e">
        <f>IF($C$2,Sheet1!C36,NA)</f>
        <v>#NAME?</v>
      </c>
      <c r="D36" s="4" t="e">
        <f>IF($C$2,Sheet1!D36,NA)</f>
        <v>#NAME?</v>
      </c>
      <c r="E36" s="6">
        <f>IF($E$2,Sheet1!E36,NA)</f>
        <v>34</v>
      </c>
      <c r="F36" s="4">
        <f>IF($E$2,Sheet1!F36,NA)</f>
        <v>0.97461538461538455</v>
      </c>
      <c r="G36" s="6" t="e">
        <f>IF($G$2,Sheet1!G36,NA)</f>
        <v>#NAME?</v>
      </c>
      <c r="H36" s="4" t="e">
        <f>IF($G$2,Sheet1!H36,NA)</f>
        <v>#NAME?</v>
      </c>
    </row>
    <row r="37" spans="1:8" x14ac:dyDescent="0.2">
      <c r="A37" s="6"/>
      <c r="B37" s="44"/>
      <c r="C37" s="6" t="e">
        <f>IF($C$2,Sheet1!C37,NA)</f>
        <v>#NAME?</v>
      </c>
      <c r="D37" s="4" t="e">
        <f>IF($C$2,Sheet1!D37,NA)</f>
        <v>#NAME?</v>
      </c>
      <c r="E37" s="6">
        <f>IF($E$2,Sheet1!E37,NA)</f>
        <v>35</v>
      </c>
      <c r="F37" s="4">
        <f>IF($E$2,Sheet1!F37,NA)</f>
        <v>0.97585365853658534</v>
      </c>
      <c r="G37" s="6" t="e">
        <f>IF($G$2,Sheet1!G37,NA)</f>
        <v>#NAME?</v>
      </c>
      <c r="H37" s="4" t="e">
        <f>IF($G$2,Sheet1!H37,NA)</f>
        <v>#NAME?</v>
      </c>
    </row>
    <row r="38" spans="1:8" x14ac:dyDescent="0.2">
      <c r="A38" s="6"/>
      <c r="B38" s="44"/>
      <c r="C38" s="6" t="e">
        <f>IF($C$2,Sheet1!C38,NA)</f>
        <v>#NAME?</v>
      </c>
      <c r="D38" s="4" t="e">
        <f>IF($C$2,Sheet1!D38,NA)</f>
        <v>#NAME?</v>
      </c>
      <c r="E38" s="6">
        <f>IF($E$2,Sheet1!E38,NA)</f>
        <v>36</v>
      </c>
      <c r="F38" s="4">
        <f>IF($E$2,Sheet1!F38,NA)</f>
        <v>0.97642857142857142</v>
      </c>
      <c r="G38" s="6" t="e">
        <f>IF($G$2,Sheet1!G38,NA)</f>
        <v>#NAME?</v>
      </c>
      <c r="H38" s="4" t="e">
        <f>IF($G$2,Sheet1!H38,NA)</f>
        <v>#NAME?</v>
      </c>
    </row>
    <row r="39" spans="1:8" x14ac:dyDescent="0.2">
      <c r="A39" s="6"/>
      <c r="B39" s="44"/>
      <c r="C39" s="6" t="e">
        <f>IF($C$2,Sheet1!C39,NA)</f>
        <v>#NAME?</v>
      </c>
      <c r="D39" s="4" t="e">
        <f>IF($C$2,Sheet1!D39,NA)</f>
        <v>#NAME?</v>
      </c>
      <c r="E39" s="6">
        <f>IF($E$2,Sheet1!E39,NA)</f>
        <v>37</v>
      </c>
      <c r="F39" s="4">
        <f>IF($E$2,Sheet1!F39,NA)</f>
        <v>0.97674418604651159</v>
      </c>
      <c r="G39" s="6" t="e">
        <f>IF($G$2,Sheet1!G39,NA)</f>
        <v>#NAME?</v>
      </c>
      <c r="H39" s="4" t="e">
        <f>IF($G$2,Sheet1!H39,NA)</f>
        <v>#NAME?</v>
      </c>
    </row>
    <row r="40" spans="1:8" x14ac:dyDescent="0.2">
      <c r="A40" s="6"/>
      <c r="B40" s="44"/>
      <c r="C40" s="6" t="e">
        <f>IF($C$2,Sheet1!C40,NA)</f>
        <v>#NAME?</v>
      </c>
      <c r="D40" s="4" t="e">
        <f>IF($C$2,Sheet1!D40,NA)</f>
        <v>#NAME?</v>
      </c>
      <c r="E40" s="6">
        <f>IF($E$2,Sheet1!E40,NA)</f>
        <v>38</v>
      </c>
      <c r="F40" s="4">
        <f>IF($E$2,Sheet1!F40,NA)</f>
        <v>0.97749999999999992</v>
      </c>
      <c r="G40" s="6" t="e">
        <f>IF($G$2,Sheet1!G40,NA)</f>
        <v>#NAME?</v>
      </c>
      <c r="H40" s="4" t="e">
        <f>IF($G$2,Sheet1!H40,NA)</f>
        <v>#NAME?</v>
      </c>
    </row>
    <row r="41" spans="1:8" x14ac:dyDescent="0.2">
      <c r="A41" s="6"/>
      <c r="B41" s="44"/>
      <c r="C41" s="6" t="e">
        <f>IF($C$2,Sheet1!C41,NA)</f>
        <v>#NAME?</v>
      </c>
      <c r="D41" s="4" t="e">
        <f>IF($C$2,Sheet1!D41,NA)</f>
        <v>#NAME?</v>
      </c>
      <c r="E41" s="6">
        <f>IF($E$2,Sheet1!E41,NA)</f>
        <v>39</v>
      </c>
      <c r="F41" s="4">
        <f>IF($E$2,Sheet1!F41,NA)</f>
        <v>0.97727789138832089</v>
      </c>
      <c r="G41" s="6" t="e">
        <f>IF($G$2,Sheet1!G41,NA)</f>
        <v>#NAME?</v>
      </c>
      <c r="H41" s="4" t="e">
        <f>IF($G$2,Sheet1!H41,NA)</f>
        <v>#NAME?</v>
      </c>
    </row>
    <row r="42" spans="1:8" x14ac:dyDescent="0.2">
      <c r="A42" s="6"/>
      <c r="B42" s="44"/>
      <c r="C42" s="6" t="e">
        <f>IF($C$2,Sheet1!C42,NA)</f>
        <v>#NAME?</v>
      </c>
      <c r="D42" s="4" t="e">
        <f>IF($C$2,Sheet1!D42,NA)</f>
        <v>#NAME?</v>
      </c>
      <c r="E42" s="6">
        <f>IF($E$2,Sheet1!E42,NA)</f>
        <v>40</v>
      </c>
      <c r="F42" s="4">
        <f>IF($E$2,Sheet1!F42,NA)</f>
        <v>0.97727272727272729</v>
      </c>
      <c r="G42" s="6" t="e">
        <f>IF($G$2,Sheet1!G42,NA)</f>
        <v>#NAME?</v>
      </c>
      <c r="H42" s="4" t="e">
        <f>IF($G$2,Sheet1!H42,NA)</f>
        <v>#NAME?</v>
      </c>
    </row>
    <row r="43" spans="1:8" x14ac:dyDescent="0.2">
      <c r="A43" s="6"/>
      <c r="B43" s="44"/>
      <c r="C43" s="6" t="e">
        <f>IF($C$2,Sheet1!C43,NA)</f>
        <v>#NAME?</v>
      </c>
      <c r="D43" s="4" t="e">
        <f>IF($C$2,Sheet1!D43,NA)</f>
        <v>#NAME?</v>
      </c>
      <c r="E43" s="6"/>
      <c r="F43" s="44"/>
      <c r="G43" s="6" t="e">
        <f>IF($G$2,Sheet1!G43,NA)</f>
        <v>#NAME?</v>
      </c>
      <c r="H43" s="4" t="e">
        <f>IF($G$2,Sheet1!H43,NA)</f>
        <v>#NAME?</v>
      </c>
    </row>
    <row r="44" spans="1:8" x14ac:dyDescent="0.2">
      <c r="A44" s="6"/>
      <c r="B44" s="44"/>
      <c r="C44" s="6" t="e">
        <f>IF($C$2,Sheet1!C44,NA)</f>
        <v>#NAME?</v>
      </c>
      <c r="D44" s="4" t="e">
        <f>IF($C$2,Sheet1!D44,NA)</f>
        <v>#NAME?</v>
      </c>
      <c r="E44" s="6"/>
      <c r="F44" s="44"/>
      <c r="G44" s="6" t="e">
        <f>IF($G$2,Sheet1!G44,NA)</f>
        <v>#NAME?</v>
      </c>
      <c r="H44" s="4" t="e">
        <f>IF($G$2,Sheet1!H44,NA)</f>
        <v>#NAME?</v>
      </c>
    </row>
    <row r="45" spans="1:8" x14ac:dyDescent="0.2">
      <c r="A45" s="6"/>
      <c r="B45" s="44"/>
      <c r="C45" s="6" t="e">
        <f>IF($C$2,Sheet1!C45,NA)</f>
        <v>#NAME?</v>
      </c>
      <c r="D45" s="4" t="e">
        <f>IF($C$2,Sheet1!D45,NA)</f>
        <v>#NAME?</v>
      </c>
      <c r="E45" s="6"/>
      <c r="F45" s="44"/>
      <c r="G45" s="6" t="e">
        <f>IF($G$2,Sheet1!G45,NA)</f>
        <v>#NAME?</v>
      </c>
      <c r="H45" s="4" t="e">
        <f>IF($G$2,Sheet1!H45,NA)</f>
        <v>#NAME?</v>
      </c>
    </row>
    <row r="46" spans="1:8" x14ac:dyDescent="0.2">
      <c r="A46" s="6"/>
      <c r="B46" s="44"/>
      <c r="C46" s="6" t="e">
        <f>IF($C$2,Sheet1!C46,NA)</f>
        <v>#NAME?</v>
      </c>
      <c r="D46" s="4" t="e">
        <f>IF($C$2,Sheet1!D46,NA)</f>
        <v>#NAME?</v>
      </c>
      <c r="E46" s="6"/>
      <c r="F46" s="44"/>
      <c r="G46" s="6" t="e">
        <f>IF($G$2,Sheet1!G46,NA)</f>
        <v>#NAME?</v>
      </c>
      <c r="H46" s="4" t="e">
        <f>IF($G$2,Sheet1!H46,NA)</f>
        <v>#NAME?</v>
      </c>
    </row>
    <row r="47" spans="1:8" x14ac:dyDescent="0.2">
      <c r="A47" s="6"/>
      <c r="B47" s="44"/>
      <c r="C47" s="6" t="e">
        <f>IF($C$2,Sheet1!C47,NA)</f>
        <v>#NAME?</v>
      </c>
      <c r="D47" s="4" t="e">
        <f>IF($C$2,Sheet1!D47,NA)</f>
        <v>#NAME?</v>
      </c>
      <c r="E47" s="6"/>
      <c r="F47" s="44"/>
      <c r="G47" s="6" t="e">
        <f>IF($G$2,Sheet1!G47,NA)</f>
        <v>#NAME?</v>
      </c>
      <c r="H47" s="4" t="e">
        <f>IF($G$2,Sheet1!H47,NA)</f>
        <v>#NAME?</v>
      </c>
    </row>
    <row r="48" spans="1:8" x14ac:dyDescent="0.2">
      <c r="A48" s="6"/>
      <c r="B48" s="44"/>
      <c r="C48" s="6" t="e">
        <f>IF($C$2,Sheet1!C48,NA)</f>
        <v>#NAME?</v>
      </c>
      <c r="D48" s="4" t="e">
        <f>IF($C$2,Sheet1!D48,NA)</f>
        <v>#NAME?</v>
      </c>
      <c r="E48" s="6"/>
      <c r="F48" s="44"/>
      <c r="G48" s="6" t="e">
        <f>IF($G$2,Sheet1!G48,NA)</f>
        <v>#NAME?</v>
      </c>
      <c r="H48" s="4" t="e">
        <f>IF($G$2,Sheet1!H48,NA)</f>
        <v>#NAME?</v>
      </c>
    </row>
    <row r="49" spans="1:8" x14ac:dyDescent="0.2">
      <c r="A49" s="6"/>
      <c r="B49" s="44"/>
      <c r="C49" s="6" t="e">
        <f>IF($C$2,Sheet1!C49,NA)</f>
        <v>#NAME?</v>
      </c>
      <c r="D49" s="4" t="e">
        <f>IF($C$2,Sheet1!D49,NA)</f>
        <v>#NAME?</v>
      </c>
      <c r="E49" s="6"/>
      <c r="F49" s="44"/>
      <c r="G49" s="6" t="e">
        <f>IF($G$2,Sheet1!G49,NA)</f>
        <v>#NAME?</v>
      </c>
      <c r="H49" s="4" t="e">
        <f>IF($G$2,Sheet1!H49,NA)</f>
        <v>#NAME?</v>
      </c>
    </row>
    <row r="50" spans="1:8" x14ac:dyDescent="0.2">
      <c r="A50" s="6"/>
      <c r="B50" s="44"/>
      <c r="C50" s="6" t="e">
        <f>IF($C$2,Sheet1!C50,NA)</f>
        <v>#NAME?</v>
      </c>
      <c r="D50" s="4" t="e">
        <f>IF($C$2,Sheet1!D50,NA)</f>
        <v>#NAME?</v>
      </c>
      <c r="E50" s="6"/>
      <c r="F50" s="44"/>
      <c r="G50" s="6" t="e">
        <f>IF($G$2,Sheet1!G50,NA)</f>
        <v>#NAME?</v>
      </c>
      <c r="H50" s="4" t="e">
        <f>IF($G$2,Sheet1!H50,NA)</f>
        <v>#NAME?</v>
      </c>
    </row>
    <row r="51" spans="1:8" x14ac:dyDescent="0.2">
      <c r="A51" s="6"/>
      <c r="B51" s="44"/>
      <c r="C51" s="6" t="e">
        <f>IF($C$2,Sheet1!C51,NA)</f>
        <v>#NAME?</v>
      </c>
      <c r="D51" s="4" t="e">
        <f>IF($C$2,Sheet1!D51,NA)</f>
        <v>#NAME?</v>
      </c>
      <c r="E51" s="6"/>
      <c r="F51" s="44"/>
      <c r="G51" s="6" t="e">
        <f>IF($G$2,Sheet1!G51,NA)</f>
        <v>#NAME?</v>
      </c>
      <c r="H51" s="4" t="e">
        <f>IF($G$2,Sheet1!H51,NA)</f>
        <v>#NAME?</v>
      </c>
    </row>
    <row r="52" spans="1:8" x14ac:dyDescent="0.2">
      <c r="A52" s="6"/>
      <c r="B52" s="44"/>
      <c r="C52" s="6" t="e">
        <f>IF($C$2,Sheet1!C52,NA)</f>
        <v>#NAME?</v>
      </c>
      <c r="D52" s="4" t="e">
        <f>IF($C$2,Sheet1!D52,NA)</f>
        <v>#NAME?</v>
      </c>
      <c r="E52" s="6"/>
      <c r="F52" s="44"/>
      <c r="G52" s="6" t="e">
        <f>IF($G$2,Sheet1!G52,NA)</f>
        <v>#NAME?</v>
      </c>
      <c r="H52" s="4" t="e">
        <f>IF($G$2,Sheet1!H52,NA)</f>
        <v>#NAME?</v>
      </c>
    </row>
    <row r="53" spans="1:8" x14ac:dyDescent="0.2">
      <c r="A53" s="6"/>
      <c r="B53" s="44"/>
      <c r="C53" s="6" t="e">
        <f>IF($C$2,Sheet1!C53,NA)</f>
        <v>#NAME?</v>
      </c>
      <c r="D53" s="4" t="e">
        <f>IF($C$2,Sheet1!D53,NA)</f>
        <v>#NAME?</v>
      </c>
      <c r="E53" s="6"/>
      <c r="F53" s="44"/>
      <c r="G53" s="6" t="e">
        <f>IF($G$2,Sheet1!G53,NA)</f>
        <v>#NAME?</v>
      </c>
      <c r="H53" s="4" t="e">
        <f>IF($G$2,Sheet1!H53,NA)</f>
        <v>#NAME?</v>
      </c>
    </row>
    <row r="54" spans="1:8" x14ac:dyDescent="0.2">
      <c r="A54" s="6"/>
      <c r="B54" s="44"/>
      <c r="C54" s="6" t="e">
        <f>IF($C$2,Sheet1!C54,NA)</f>
        <v>#NAME?</v>
      </c>
      <c r="D54" s="4" t="e">
        <f>IF($C$2,Sheet1!D54,NA)</f>
        <v>#NAME?</v>
      </c>
      <c r="E54" s="6"/>
      <c r="F54" s="44"/>
      <c r="G54" s="6" t="e">
        <f>IF($G$2,Sheet1!G54,NA)</f>
        <v>#NAME?</v>
      </c>
      <c r="H54" s="4" t="e">
        <f>IF($G$2,Sheet1!H54,NA)</f>
        <v>#NAME?</v>
      </c>
    </row>
    <row r="55" spans="1:8" x14ac:dyDescent="0.2">
      <c r="A55" s="6"/>
      <c r="B55" s="44"/>
      <c r="C55" s="6" t="e">
        <f>IF($C$2,Sheet1!C55,NA)</f>
        <v>#NAME?</v>
      </c>
      <c r="D55" s="4" t="e">
        <f>IF($C$2,Sheet1!D55,NA)</f>
        <v>#NAME?</v>
      </c>
      <c r="E55" s="6"/>
      <c r="F55" s="44"/>
      <c r="G55" s="6" t="e">
        <f>IF($G$2,Sheet1!G55,NA)</f>
        <v>#NAME?</v>
      </c>
      <c r="H55" s="4" t="e">
        <f>IF($G$2,Sheet1!H55,NA)</f>
        <v>#NAME?</v>
      </c>
    </row>
    <row r="56" spans="1:8" x14ac:dyDescent="0.2">
      <c r="A56" s="6"/>
      <c r="B56" s="44"/>
      <c r="C56" s="6" t="e">
        <f>IF($C$2,Sheet1!C56,NA)</f>
        <v>#NAME?</v>
      </c>
      <c r="D56" s="4" t="e">
        <f>IF($C$2,Sheet1!D56,NA)</f>
        <v>#NAME?</v>
      </c>
      <c r="E56" s="6"/>
      <c r="F56" s="44"/>
      <c r="G56" s="6" t="e">
        <f>IF($G$2,Sheet1!G56,NA)</f>
        <v>#NAME?</v>
      </c>
      <c r="H56" s="4" t="e">
        <f>IF($G$2,Sheet1!H56,NA)</f>
        <v>#NAME?</v>
      </c>
    </row>
    <row r="57" spans="1:8" x14ac:dyDescent="0.2">
      <c r="A57" s="6"/>
      <c r="B57" s="44"/>
      <c r="C57" s="6" t="e">
        <f>IF($C$2,Sheet1!C57,NA)</f>
        <v>#NAME?</v>
      </c>
      <c r="D57" s="4" t="e">
        <f>IF($C$2,Sheet1!D57,NA)</f>
        <v>#NAME?</v>
      </c>
      <c r="E57" s="6"/>
      <c r="F57" s="44"/>
      <c r="G57" s="6" t="e">
        <f>IF($G$2,Sheet1!G57,NA)</f>
        <v>#NAME?</v>
      </c>
      <c r="H57" s="4" t="e">
        <f>IF($G$2,Sheet1!H57,NA)</f>
        <v>#NAME?</v>
      </c>
    </row>
    <row r="58" spans="1:8" x14ac:dyDescent="0.2">
      <c r="A58" s="6"/>
      <c r="B58" s="44"/>
      <c r="C58" s="6" t="e">
        <f>IF($C$2,Sheet1!C58,NA)</f>
        <v>#NAME?</v>
      </c>
      <c r="D58" s="4" t="e">
        <f>IF($C$2,Sheet1!D58,NA)</f>
        <v>#NAME?</v>
      </c>
      <c r="E58" s="6"/>
      <c r="F58" s="44"/>
      <c r="G58" s="6" t="e">
        <f>IF($G$2,Sheet1!G58,NA)</f>
        <v>#NAME?</v>
      </c>
      <c r="H58" s="4" t="e">
        <f>IF($G$2,Sheet1!H58,NA)</f>
        <v>#NAME?</v>
      </c>
    </row>
    <row r="59" spans="1:8" x14ac:dyDescent="0.2">
      <c r="A59" s="6"/>
      <c r="B59" s="44"/>
      <c r="C59" s="6" t="e">
        <f>IF($C$2,Sheet1!C59,NA)</f>
        <v>#NAME?</v>
      </c>
      <c r="D59" s="4" t="e">
        <f>IF($C$2,Sheet1!D59,NA)</f>
        <v>#NAME?</v>
      </c>
      <c r="E59" s="6"/>
      <c r="F59" s="44"/>
      <c r="G59" s="6" t="e">
        <f>IF($G$2,Sheet1!G59,NA)</f>
        <v>#NAME?</v>
      </c>
      <c r="H59" s="4" t="e">
        <f>IF($G$2,Sheet1!H59,NA)</f>
        <v>#NAME?</v>
      </c>
    </row>
    <row r="60" spans="1:8" x14ac:dyDescent="0.2">
      <c r="A60" s="6"/>
      <c r="B60" s="44"/>
      <c r="C60" s="6" t="e">
        <f>IF($C$2,Sheet1!C60,NA)</f>
        <v>#NAME?</v>
      </c>
      <c r="D60" s="4" t="e">
        <f>IF($C$2,Sheet1!D60,NA)</f>
        <v>#NAME?</v>
      </c>
      <c r="E60" s="6"/>
      <c r="F60" s="44"/>
      <c r="G60" s="6" t="e">
        <f>IF($G$2,Sheet1!G60,NA)</f>
        <v>#NAME?</v>
      </c>
      <c r="H60" s="4" t="e">
        <f>IF($G$2,Sheet1!H60,NA)</f>
        <v>#NAME?</v>
      </c>
    </row>
    <row r="61" spans="1:8" x14ac:dyDescent="0.2">
      <c r="A61" s="6"/>
      <c r="B61" s="44"/>
      <c r="C61" s="6" t="e">
        <f>IF($C$2,Sheet1!C61,NA)</f>
        <v>#NAME?</v>
      </c>
      <c r="D61" s="4" t="e">
        <f>IF($C$2,Sheet1!D61,NA)</f>
        <v>#NAME?</v>
      </c>
      <c r="E61" s="6"/>
      <c r="F61" s="44"/>
      <c r="G61" s="6" t="e">
        <f>IF($G$2,Sheet1!G61,NA)</f>
        <v>#NAME?</v>
      </c>
      <c r="H61" s="4" t="e">
        <f>IF($G$2,Sheet1!H61,NA)</f>
        <v>#NAME?</v>
      </c>
    </row>
    <row r="62" spans="1:8" x14ac:dyDescent="0.2">
      <c r="A62" s="6"/>
      <c r="B62" s="44"/>
      <c r="C62" s="6" t="e">
        <f>IF($C$2,Sheet1!C62,NA)</f>
        <v>#NAME?</v>
      </c>
      <c r="D62" s="4" t="e">
        <f>IF($C$2,Sheet1!D62,NA)</f>
        <v>#NAME?</v>
      </c>
      <c r="E62" s="6"/>
      <c r="F62" s="44"/>
      <c r="G62" s="6" t="e">
        <f>IF($G$2,Sheet1!G62,NA)</f>
        <v>#NAME?</v>
      </c>
      <c r="H62" s="4" t="e">
        <f>IF($G$2,Sheet1!H62,NA)</f>
        <v>#NAME?</v>
      </c>
    </row>
    <row r="63" spans="1:8" x14ac:dyDescent="0.2">
      <c r="A63" s="6"/>
      <c r="B63" s="44"/>
      <c r="C63" s="6" t="e">
        <f>IF($C$2,Sheet1!C63,NA)</f>
        <v>#NAME?</v>
      </c>
      <c r="D63" s="4" t="e">
        <f>IF($C$2,Sheet1!D63,NA)</f>
        <v>#NAME?</v>
      </c>
      <c r="E63" s="6"/>
      <c r="F63" s="44"/>
      <c r="G63" s="6" t="e">
        <f>IF($G$2,Sheet1!G63,NA)</f>
        <v>#NAME?</v>
      </c>
      <c r="H63" s="4" t="e">
        <f>IF($G$2,Sheet1!H63,NA)</f>
        <v>#NAME?</v>
      </c>
    </row>
    <row r="64" spans="1:8" x14ac:dyDescent="0.2">
      <c r="A64" s="6"/>
      <c r="B64" s="44"/>
      <c r="C64" s="6"/>
      <c r="D64" s="44"/>
      <c r="E64" s="41"/>
      <c r="F64" s="4"/>
      <c r="G64" s="6"/>
      <c r="H64" s="44"/>
    </row>
    <row r="65" spans="1:8" x14ac:dyDescent="0.2">
      <c r="A65" s="6"/>
      <c r="B65" s="44"/>
      <c r="C65" s="6"/>
      <c r="D65" s="44"/>
      <c r="E65" s="41"/>
      <c r="F65" s="4"/>
      <c r="G65" s="6"/>
      <c r="H65" s="44"/>
    </row>
    <row r="66" spans="1:8" x14ac:dyDescent="0.2">
      <c r="A66" s="41"/>
      <c r="B66" s="4"/>
      <c r="C66" s="41"/>
      <c r="D66" s="4"/>
      <c r="E66" s="41"/>
      <c r="F66" s="4"/>
      <c r="G66" s="41"/>
      <c r="H66" s="4"/>
    </row>
    <row r="67" spans="1:8" x14ac:dyDescent="0.2">
      <c r="A67" s="41"/>
      <c r="B67" s="4"/>
      <c r="C67" s="41"/>
      <c r="D67" s="4"/>
      <c r="E67" s="41"/>
      <c r="F67" s="4"/>
      <c r="G67" s="41"/>
      <c r="H67" s="4"/>
    </row>
    <row r="68" spans="1:8" x14ac:dyDescent="0.2">
      <c r="A68" s="41"/>
      <c r="B68" s="4"/>
      <c r="C68" s="41"/>
      <c r="D68" s="4"/>
      <c r="E68" s="41"/>
      <c r="F68" s="4"/>
      <c r="G68" s="41"/>
      <c r="H68" s="4"/>
    </row>
    <row r="69" spans="1:8" x14ac:dyDescent="0.2">
      <c r="A69" s="41"/>
      <c r="B69" s="4"/>
      <c r="C69" s="41"/>
      <c r="D69" s="4"/>
      <c r="E69" s="41"/>
      <c r="F69" s="4"/>
      <c r="G69" s="41"/>
      <c r="H69" s="4"/>
    </row>
    <row r="70" spans="1:8" x14ac:dyDescent="0.2">
      <c r="A70" s="41"/>
      <c r="B70" s="4"/>
      <c r="C70" s="41"/>
      <c r="D70" s="4"/>
      <c r="E70" s="41"/>
      <c r="F70" s="4"/>
      <c r="G70" s="41"/>
      <c r="H70" s="4"/>
    </row>
    <row r="71" spans="1:8" x14ac:dyDescent="0.2">
      <c r="A71" s="41"/>
      <c r="B71" s="4"/>
      <c r="C71" s="41"/>
      <c r="D71" s="4"/>
      <c r="E71" s="41"/>
      <c r="F71" s="4"/>
      <c r="G71" s="41"/>
      <c r="H71" s="4"/>
    </row>
    <row r="72" spans="1:8" x14ac:dyDescent="0.2">
      <c r="A72" s="41"/>
      <c r="B72" s="4"/>
      <c r="C72" s="41"/>
      <c r="D72" s="4"/>
      <c r="E72" s="41"/>
      <c r="F72" s="4"/>
      <c r="G72" s="41"/>
      <c r="H72" s="4"/>
    </row>
    <row r="73" spans="1:8" x14ac:dyDescent="0.2">
      <c r="A73" s="41"/>
      <c r="B73" s="4"/>
      <c r="C73" s="41"/>
      <c r="D73" s="4"/>
      <c r="E73" s="41"/>
      <c r="F73" s="4"/>
      <c r="G73" s="41"/>
      <c r="H73" s="4"/>
    </row>
    <row r="74" spans="1:8" x14ac:dyDescent="0.2">
      <c r="A74" s="41"/>
      <c r="B74" s="4"/>
      <c r="C74" s="41"/>
      <c r="D74" s="4"/>
      <c r="E74" s="41"/>
      <c r="F74" s="4"/>
      <c r="G74" s="41"/>
      <c r="H74" s="4"/>
    </row>
    <row r="75" spans="1:8" x14ac:dyDescent="0.2">
      <c r="A75" s="41"/>
      <c r="B75" s="4"/>
      <c r="C75" s="41"/>
      <c r="D75" s="4"/>
      <c r="E75" s="41"/>
      <c r="F75" s="4"/>
      <c r="G75" s="41"/>
      <c r="H75" s="4"/>
    </row>
    <row r="76" spans="1:8" x14ac:dyDescent="0.2">
      <c r="A76" s="41"/>
      <c r="B76" s="4"/>
      <c r="C76" s="41"/>
      <c r="D76" s="4"/>
      <c r="E76" s="41"/>
      <c r="F76" s="4"/>
      <c r="G76" s="41"/>
      <c r="H76" s="4"/>
    </row>
    <row r="77" spans="1:8" x14ac:dyDescent="0.2">
      <c r="A77" s="41"/>
      <c r="B77" s="4"/>
      <c r="C77" s="41"/>
      <c r="D77" s="4"/>
      <c r="E77" s="41"/>
      <c r="F77" s="4"/>
      <c r="G77" s="41"/>
      <c r="H77" s="4"/>
    </row>
    <row r="78" spans="1:8" x14ac:dyDescent="0.2">
      <c r="A78" s="41"/>
      <c r="B78" s="4"/>
      <c r="C78" s="41"/>
      <c r="D78" s="4"/>
      <c r="E78" s="41"/>
      <c r="F78" s="4"/>
      <c r="G78" s="41"/>
      <c r="H78" s="4"/>
    </row>
    <row r="79" spans="1:8" x14ac:dyDescent="0.2">
      <c r="A79" s="41"/>
      <c r="B79" s="4"/>
      <c r="C79" s="41"/>
      <c r="D79" s="4"/>
      <c r="E79" s="41"/>
      <c r="F79" s="4"/>
      <c r="G79" s="41"/>
      <c r="H79" s="4"/>
    </row>
    <row r="80" spans="1:8" x14ac:dyDescent="0.2">
      <c r="A80" s="41"/>
      <c r="B80" s="4"/>
      <c r="C80" s="41"/>
      <c r="D80" s="4"/>
      <c r="E80" s="41"/>
      <c r="F80" s="4"/>
      <c r="G80" s="41"/>
      <c r="H80" s="4"/>
    </row>
    <row r="81" spans="1:8" x14ac:dyDescent="0.2">
      <c r="A81" s="41"/>
      <c r="B81" s="4"/>
      <c r="C81" s="41"/>
      <c r="D81" s="4"/>
      <c r="E81" s="41"/>
      <c r="F81" s="4"/>
      <c r="G81" s="41"/>
      <c r="H81" s="4"/>
    </row>
    <row r="82" spans="1:8" x14ac:dyDescent="0.2">
      <c r="A82" s="41"/>
      <c r="B82" s="4"/>
      <c r="C82" s="41"/>
      <c r="D82" s="4"/>
      <c r="E82" s="41"/>
      <c r="F82" s="4"/>
      <c r="G82" s="41"/>
      <c r="H82" s="4"/>
    </row>
    <row r="83" spans="1:8" x14ac:dyDescent="0.2">
      <c r="A83" s="41"/>
      <c r="B83" s="4"/>
      <c r="C83" s="41"/>
      <c r="D83" s="4"/>
      <c r="E83" s="41"/>
      <c r="F83" s="4"/>
      <c r="G83" s="41"/>
      <c r="H83" s="4"/>
    </row>
    <row r="84" spans="1:8" x14ac:dyDescent="0.2">
      <c r="A84" s="41"/>
      <c r="B84" s="4"/>
      <c r="C84" s="41"/>
      <c r="D84" s="4"/>
      <c r="E84" s="41"/>
      <c r="F84" s="4"/>
      <c r="G84" s="41"/>
      <c r="H84" s="4"/>
    </row>
    <row r="85" spans="1:8" x14ac:dyDescent="0.2">
      <c r="A85" s="41"/>
      <c r="B85" s="4"/>
      <c r="C85" s="41"/>
      <c r="D85" s="4"/>
      <c r="E85" s="41"/>
      <c r="F85" s="4"/>
      <c r="G85" s="41"/>
      <c r="H85" s="4"/>
    </row>
    <row r="86" spans="1:8" x14ac:dyDescent="0.2">
      <c r="A86" s="41"/>
      <c r="B86" s="4"/>
      <c r="C86" s="41"/>
      <c r="D86" s="4"/>
      <c r="E86" s="41"/>
      <c r="F86" s="4"/>
      <c r="G86" s="41"/>
      <c r="H86" s="4"/>
    </row>
    <row r="87" spans="1:8" x14ac:dyDescent="0.2">
      <c r="A87" s="41"/>
      <c r="B87" s="4"/>
      <c r="C87" s="41"/>
      <c r="D87" s="4"/>
      <c r="E87" s="41"/>
      <c r="F87" s="4"/>
      <c r="G87" s="41"/>
      <c r="H87" s="4"/>
    </row>
    <row r="88" spans="1:8" x14ac:dyDescent="0.2">
      <c r="A88" s="41"/>
      <c r="B88" s="4"/>
      <c r="C88" s="41"/>
      <c r="D88" s="4"/>
      <c r="E88" s="41"/>
      <c r="F88" s="4"/>
      <c r="G88" s="41"/>
      <c r="H88" s="4"/>
    </row>
    <row r="89" spans="1:8" x14ac:dyDescent="0.2">
      <c r="A89" s="41"/>
      <c r="B89" s="4"/>
      <c r="C89" s="41"/>
      <c r="D89" s="4"/>
      <c r="E89" s="41"/>
      <c r="F89" s="4"/>
      <c r="G89" s="41"/>
      <c r="H89" s="4"/>
    </row>
    <row r="90" spans="1:8" x14ac:dyDescent="0.2">
      <c r="A90" s="41"/>
      <c r="B90" s="4"/>
      <c r="C90" s="41"/>
      <c r="D90" s="4"/>
      <c r="E90" s="41"/>
      <c r="F90" s="4"/>
      <c r="G90" s="41"/>
      <c r="H90" s="4"/>
    </row>
    <row r="91" spans="1:8" x14ac:dyDescent="0.2">
      <c r="A91" s="41"/>
      <c r="B91" s="4"/>
      <c r="C91" s="41"/>
      <c r="D91" s="4"/>
      <c r="E91" s="41"/>
      <c r="F91" s="4"/>
      <c r="G91" s="41"/>
      <c r="H91" s="4"/>
    </row>
    <row r="92" spans="1:8" x14ac:dyDescent="0.2">
      <c r="A92" s="41"/>
      <c r="B92" s="4"/>
      <c r="C92" s="41"/>
      <c r="D92" s="4"/>
      <c r="E92" s="41"/>
      <c r="F92" s="4"/>
      <c r="G92" s="41"/>
      <c r="H92" s="4"/>
    </row>
    <row r="93" spans="1:8" x14ac:dyDescent="0.2">
      <c r="A93" s="41"/>
      <c r="B93" s="4"/>
      <c r="C93" s="41"/>
      <c r="D93" s="4"/>
      <c r="E93" s="41"/>
      <c r="F93" s="4"/>
      <c r="G93" s="41"/>
      <c r="H93" s="4"/>
    </row>
    <row r="94" spans="1:8" x14ac:dyDescent="0.2">
      <c r="A94" s="41"/>
      <c r="B94" s="4"/>
      <c r="C94" s="41"/>
      <c r="D94" s="4"/>
      <c r="G94" s="41"/>
      <c r="H94" s="4"/>
    </row>
    <row r="95" spans="1:8" x14ac:dyDescent="0.2">
      <c r="A95" s="41"/>
      <c r="B95" s="4"/>
      <c r="C95" s="41"/>
      <c r="D95" s="4"/>
      <c r="G95" s="41"/>
      <c r="H95" s="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3"/>
  <sheetViews>
    <sheetView workbookViewId="0">
      <selection activeCell="H1" sqref="H1:I1048576"/>
    </sheetView>
  </sheetViews>
  <sheetFormatPr baseColWidth="10" defaultColWidth="11" defaultRowHeight="16" x14ac:dyDescent="0.2"/>
  <cols>
    <col min="1" max="1" width="17.1640625" bestFit="1" customWidth="1"/>
    <col min="2" max="3" width="17.1640625" customWidth="1"/>
    <col min="4" max="5" width="19.83203125" bestFit="1" customWidth="1"/>
    <col min="15" max="15" width="6.83203125" customWidth="1"/>
    <col min="23" max="23" width="10.83203125" customWidth="1"/>
    <col min="25" max="25" width="10.83203125" customWidth="1"/>
  </cols>
  <sheetData>
    <row r="1" spans="1:19" ht="24" x14ac:dyDescent="0.2">
      <c r="A1" s="7" t="s">
        <v>2</v>
      </c>
      <c r="B1" s="7" t="s">
        <v>4</v>
      </c>
      <c r="C1" s="7" t="s">
        <v>4</v>
      </c>
      <c r="D1" s="7" t="s">
        <v>1</v>
      </c>
      <c r="E1" s="7" t="s">
        <v>3</v>
      </c>
      <c r="F1" s="41" t="s">
        <v>35</v>
      </c>
      <c r="G1" s="41" t="s">
        <v>36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x14ac:dyDescent="0.2">
      <c r="A2" s="6">
        <v>2</v>
      </c>
      <c r="B2" s="1">
        <v>12.01</v>
      </c>
      <c r="C2" s="1">
        <v>0.99</v>
      </c>
      <c r="D2" s="3">
        <f>C2/(C2+(B2*2))</f>
        <v>3.9584166333466619E-2</v>
      </c>
      <c r="E2" s="4">
        <f>D2</f>
        <v>3.9584166333466619E-2</v>
      </c>
      <c r="F2">
        <f>(1-D2)*0.1</f>
        <v>9.6041583366653346E-2</v>
      </c>
      <c r="G2" s="11">
        <f>LN(F2)</f>
        <v>-2.3429740212317358</v>
      </c>
      <c r="H2" s="11"/>
      <c r="I2" s="5"/>
      <c r="J2" s="5"/>
      <c r="K2" s="5"/>
      <c r="L2" s="5"/>
      <c r="M2" s="5"/>
      <c r="N2" s="5"/>
      <c r="O2" s="5"/>
      <c r="P2" s="5"/>
    </row>
    <row r="3" spans="1:19" ht="19" x14ac:dyDescent="0.25">
      <c r="A3" s="6">
        <v>3</v>
      </c>
      <c r="B3" s="1">
        <v>5.0599999999999996</v>
      </c>
      <c r="C3" s="1">
        <v>0.94</v>
      </c>
      <c r="D3" s="3">
        <f t="shared" ref="D3:D40" si="0">C3/(C3+B3)</f>
        <v>0.15666666666666665</v>
      </c>
      <c r="E3" s="4">
        <f>D3-D2</f>
        <v>0.11708250033320003</v>
      </c>
      <c r="F3">
        <f t="shared" ref="F3:F40" si="1">(1-D3)*0.1</f>
        <v>8.4333333333333343E-2</v>
      </c>
      <c r="G3" s="11">
        <f t="shared" ref="G3:G40" si="2">LN(F3)</f>
        <v>-2.4729780789227265</v>
      </c>
      <c r="H3" s="11"/>
      <c r="I3" s="12" t="s">
        <v>9</v>
      </c>
      <c r="J3" s="5"/>
      <c r="K3" s="5"/>
      <c r="L3" s="5"/>
      <c r="M3" s="5"/>
      <c r="N3" s="5"/>
      <c r="O3" s="5"/>
      <c r="P3" s="5"/>
    </row>
    <row r="4" spans="1:19" x14ac:dyDescent="0.2">
      <c r="A4" s="6">
        <v>4</v>
      </c>
      <c r="B4" s="6">
        <v>2.11</v>
      </c>
      <c r="C4" s="6">
        <v>0.89</v>
      </c>
      <c r="D4" s="3">
        <f t="shared" si="0"/>
        <v>0.29666666666666669</v>
      </c>
      <c r="E4" s="4">
        <f t="shared" ref="E4:E40" si="3">D4-D3</f>
        <v>0.14000000000000004</v>
      </c>
      <c r="F4">
        <f t="shared" si="1"/>
        <v>7.0333333333333345E-2</v>
      </c>
      <c r="G4" s="11">
        <f t="shared" si="2"/>
        <v>-2.6545094341741802</v>
      </c>
      <c r="H4" s="11"/>
      <c r="I4" s="5"/>
      <c r="J4" s="5"/>
      <c r="K4" s="5"/>
      <c r="L4" s="5"/>
      <c r="M4" s="5"/>
      <c r="N4" s="5"/>
      <c r="O4" s="5"/>
      <c r="P4" s="5"/>
    </row>
    <row r="5" spans="1:19" x14ac:dyDescent="0.2">
      <c r="A5" s="6">
        <v>5</v>
      </c>
      <c r="B5" s="6">
        <v>1.1100000000000001</v>
      </c>
      <c r="C5" s="6">
        <v>0.89</v>
      </c>
      <c r="D5" s="3">
        <f t="shared" si="0"/>
        <v>0.44500000000000001</v>
      </c>
      <c r="E5" s="4">
        <f t="shared" si="3"/>
        <v>0.14833333333333332</v>
      </c>
      <c r="F5">
        <f t="shared" si="1"/>
        <v>5.5499999999999994E-2</v>
      </c>
      <c r="G5" s="11">
        <f t="shared" si="2"/>
        <v>-2.8913722582297483</v>
      </c>
      <c r="H5" s="11"/>
      <c r="I5" s="5"/>
      <c r="J5" s="5"/>
      <c r="K5" s="5"/>
      <c r="L5" s="5"/>
      <c r="M5" s="5"/>
      <c r="N5" s="5"/>
      <c r="O5" s="5"/>
      <c r="P5" s="5"/>
    </row>
    <row r="6" spans="1:19" x14ac:dyDescent="0.2">
      <c r="A6" s="6">
        <v>6</v>
      </c>
      <c r="B6" s="6">
        <v>0.84</v>
      </c>
      <c r="C6" s="6">
        <v>1.1599999999999999</v>
      </c>
      <c r="D6" s="3">
        <f t="shared" si="0"/>
        <v>0.57999999999999996</v>
      </c>
      <c r="E6" s="4">
        <f t="shared" si="3"/>
        <v>0.13499999999999995</v>
      </c>
      <c r="F6">
        <f t="shared" si="1"/>
        <v>4.200000000000001E-2</v>
      </c>
      <c r="G6" s="11">
        <f t="shared" si="2"/>
        <v>-3.1700856606987684</v>
      </c>
      <c r="H6" s="11"/>
      <c r="I6" s="5"/>
      <c r="J6" s="5"/>
      <c r="K6" s="5"/>
      <c r="L6" s="5"/>
      <c r="M6" s="5"/>
      <c r="N6" s="5"/>
      <c r="O6" s="5"/>
      <c r="P6" s="5"/>
    </row>
    <row r="7" spans="1:19" x14ac:dyDescent="0.2">
      <c r="A7" s="6">
        <v>7</v>
      </c>
      <c r="B7" s="6">
        <v>0.99</v>
      </c>
      <c r="C7" s="6">
        <v>2.0099999999999998</v>
      </c>
      <c r="D7" s="3">
        <f t="shared" si="0"/>
        <v>0.66999999999999993</v>
      </c>
      <c r="E7" s="4">
        <f t="shared" si="3"/>
        <v>8.9999999999999969E-2</v>
      </c>
      <c r="F7">
        <f t="shared" si="1"/>
        <v>3.3000000000000008E-2</v>
      </c>
      <c r="G7" s="11">
        <f t="shared" si="2"/>
        <v>-3.4112477175156566</v>
      </c>
      <c r="H7" s="11"/>
      <c r="I7" s="5"/>
      <c r="J7" s="5"/>
      <c r="K7" s="5"/>
      <c r="L7" s="5"/>
      <c r="M7" s="5"/>
      <c r="N7" s="5"/>
      <c r="O7" s="5"/>
      <c r="P7" s="5"/>
    </row>
    <row r="8" spans="1:19" x14ac:dyDescent="0.2">
      <c r="A8" s="6">
        <v>8</v>
      </c>
      <c r="B8" s="6">
        <v>1.05</v>
      </c>
      <c r="C8" s="6">
        <v>2.95</v>
      </c>
      <c r="D8" s="3">
        <f t="shared" si="0"/>
        <v>0.73750000000000004</v>
      </c>
      <c r="E8" s="4">
        <f t="shared" si="3"/>
        <v>6.7500000000000115E-2</v>
      </c>
      <c r="F8">
        <f t="shared" si="1"/>
        <v>2.6249999999999996E-2</v>
      </c>
      <c r="G8" s="11">
        <f t="shared" si="2"/>
        <v>-3.6400892899445045</v>
      </c>
      <c r="H8" s="11"/>
      <c r="I8" s="5"/>
      <c r="J8" s="5"/>
      <c r="K8" s="5"/>
      <c r="L8" s="5"/>
      <c r="M8" s="5"/>
      <c r="N8" s="5"/>
      <c r="O8" s="5"/>
      <c r="P8" s="5"/>
    </row>
    <row r="9" spans="1:19" x14ac:dyDescent="0.2">
      <c r="A9" s="6">
        <v>9</v>
      </c>
      <c r="B9" s="6">
        <v>1.06</v>
      </c>
      <c r="C9" s="6">
        <v>3.94</v>
      </c>
      <c r="D9" s="3">
        <f t="shared" si="0"/>
        <v>0.78800000000000003</v>
      </c>
      <c r="E9" s="4">
        <f t="shared" si="3"/>
        <v>5.0499999999999989E-2</v>
      </c>
      <c r="F9">
        <f t="shared" si="1"/>
        <v>2.1199999999999997E-2</v>
      </c>
      <c r="G9" s="11">
        <f t="shared" si="2"/>
        <v>-3.8537540973041704</v>
      </c>
      <c r="H9" s="11"/>
      <c r="I9" s="5"/>
      <c r="J9" s="5"/>
      <c r="K9" s="5"/>
      <c r="L9" s="5"/>
      <c r="M9" s="5"/>
      <c r="N9" s="5"/>
      <c r="O9" s="5"/>
      <c r="P9" s="5"/>
    </row>
    <row r="10" spans="1:19" x14ac:dyDescent="0.2">
      <c r="A10" s="6">
        <v>10</v>
      </c>
      <c r="B10" s="6">
        <v>1.06</v>
      </c>
      <c r="C10" s="6">
        <v>4.9400000000000004</v>
      </c>
      <c r="D10" s="3">
        <f t="shared" si="0"/>
        <v>0.82333333333333336</v>
      </c>
      <c r="E10" s="4">
        <f t="shared" si="3"/>
        <v>3.5333333333333328E-2</v>
      </c>
      <c r="F10">
        <f t="shared" si="1"/>
        <v>1.7666666666666664E-2</v>
      </c>
      <c r="G10" s="11">
        <f t="shared" si="2"/>
        <v>-4.0360756540981253</v>
      </c>
      <c r="H10" s="11"/>
      <c r="I10" s="5"/>
      <c r="J10" s="5"/>
      <c r="K10" s="5"/>
      <c r="L10" s="5"/>
      <c r="M10" s="5"/>
      <c r="N10" s="5"/>
      <c r="O10" s="5"/>
      <c r="P10" s="5"/>
    </row>
    <row r="11" spans="1:19" x14ac:dyDescent="0.2">
      <c r="A11" s="6">
        <v>11</v>
      </c>
      <c r="B11" s="1">
        <v>1.03</v>
      </c>
      <c r="C11" s="1">
        <v>5.97</v>
      </c>
      <c r="D11" s="3">
        <f t="shared" si="0"/>
        <v>0.85285714285714287</v>
      </c>
      <c r="E11" s="4">
        <f t="shared" si="3"/>
        <v>2.9523809523809508E-2</v>
      </c>
      <c r="F11">
        <f t="shared" si="1"/>
        <v>1.4714285714285714E-2</v>
      </c>
      <c r="G11" s="11">
        <f t="shared" si="2"/>
        <v>-4.2189364398078144</v>
      </c>
      <c r="H11" s="11"/>
      <c r="I11" s="5"/>
      <c r="J11" s="5"/>
      <c r="K11" s="5"/>
      <c r="L11" s="5"/>
      <c r="M11" s="5"/>
      <c r="N11" s="5"/>
      <c r="O11" s="5"/>
      <c r="P11" s="5"/>
    </row>
    <row r="12" spans="1:19" x14ac:dyDescent="0.2">
      <c r="A12" s="6">
        <v>12</v>
      </c>
      <c r="B12" s="1">
        <v>1.02</v>
      </c>
      <c r="C12" s="1">
        <v>6.98</v>
      </c>
      <c r="D12" s="3">
        <f t="shared" si="0"/>
        <v>0.87250000000000005</v>
      </c>
      <c r="E12" s="4">
        <f t="shared" si="3"/>
        <v>1.9642857142857184E-2</v>
      </c>
      <c r="F12">
        <f t="shared" si="1"/>
        <v>1.2749999999999996E-2</v>
      </c>
      <c r="G12" s="11">
        <f t="shared" si="2"/>
        <v>-4.3622240073777023</v>
      </c>
      <c r="H12" s="11"/>
      <c r="I12" s="5"/>
      <c r="J12" s="5"/>
      <c r="K12" s="5"/>
      <c r="L12" s="5"/>
      <c r="M12" s="5"/>
      <c r="N12" s="5"/>
      <c r="O12" s="5"/>
      <c r="P12" s="5"/>
    </row>
    <row r="13" spans="1:19" x14ac:dyDescent="0.2">
      <c r="A13" s="6">
        <v>13</v>
      </c>
      <c r="B13" s="1">
        <v>0.99</v>
      </c>
      <c r="C13" s="1">
        <v>8.01</v>
      </c>
      <c r="D13" s="3">
        <f t="shared" si="0"/>
        <v>0.89</v>
      </c>
      <c r="E13" s="4">
        <f t="shared" si="3"/>
        <v>1.749999999999996E-2</v>
      </c>
      <c r="F13">
        <f t="shared" si="1"/>
        <v>1.0999999999999999E-2</v>
      </c>
      <c r="G13" s="11">
        <f t="shared" si="2"/>
        <v>-4.5098600061837661</v>
      </c>
      <c r="H13" s="11"/>
      <c r="I13" s="5"/>
      <c r="J13" s="5"/>
      <c r="K13" s="5"/>
      <c r="L13" s="5"/>
      <c r="M13" s="5"/>
      <c r="N13" s="5"/>
      <c r="O13" s="5"/>
      <c r="P13" s="5"/>
    </row>
    <row r="14" spans="1:19" x14ac:dyDescent="0.2">
      <c r="A14" s="6">
        <v>14</v>
      </c>
      <c r="B14" s="1">
        <v>0.96</v>
      </c>
      <c r="C14" s="1">
        <v>9.0399999999999991</v>
      </c>
      <c r="D14" s="3">
        <f t="shared" si="0"/>
        <v>0.90399999999999991</v>
      </c>
      <c r="E14" s="4">
        <f t="shared" si="3"/>
        <v>1.3999999999999901E-2</v>
      </c>
      <c r="F14">
        <f t="shared" si="1"/>
        <v>9.6000000000000096E-3</v>
      </c>
      <c r="G14" s="11">
        <f t="shared" si="2"/>
        <v>-4.6459921805083457</v>
      </c>
      <c r="H14" s="11"/>
      <c r="I14" s="5"/>
      <c r="J14" s="5"/>
      <c r="K14" s="5"/>
      <c r="L14" s="5"/>
      <c r="M14" s="5"/>
      <c r="N14" s="5"/>
      <c r="O14" s="5"/>
      <c r="P14" s="5"/>
    </row>
    <row r="15" spans="1:19" x14ac:dyDescent="0.2">
      <c r="A15" s="6">
        <v>15</v>
      </c>
      <c r="B15" s="1">
        <v>1.01</v>
      </c>
      <c r="C15" s="1">
        <v>10.99</v>
      </c>
      <c r="D15" s="3">
        <f t="shared" si="0"/>
        <v>0.91583333333333339</v>
      </c>
      <c r="E15" s="4">
        <f t="shared" si="3"/>
        <v>1.1833333333333473E-2</v>
      </c>
      <c r="F15">
        <f t="shared" si="1"/>
        <v>8.4166666666666608E-3</v>
      </c>
      <c r="G15" s="11">
        <f t="shared" si="2"/>
        <v>-4.7775414119288788</v>
      </c>
      <c r="H15" s="10"/>
      <c r="I15" s="1"/>
      <c r="J15" s="1"/>
      <c r="K15" s="1"/>
      <c r="L15" s="1"/>
      <c r="M15" s="1"/>
      <c r="N15" s="1"/>
      <c r="O15" s="61"/>
      <c r="P15" s="61"/>
      <c r="Q15" s="1"/>
      <c r="R15" s="1"/>
      <c r="S15" s="1"/>
    </row>
    <row r="16" spans="1:19" x14ac:dyDescent="0.2">
      <c r="A16" s="6">
        <v>16</v>
      </c>
      <c r="B16" s="1">
        <v>0.98</v>
      </c>
      <c r="C16" s="1">
        <v>12.02</v>
      </c>
      <c r="D16" s="3">
        <f t="shared" si="0"/>
        <v>0.92461538461538462</v>
      </c>
      <c r="E16" s="4">
        <f t="shared" si="3"/>
        <v>8.7820512820512286E-3</v>
      </c>
      <c r="F16">
        <f t="shared" si="1"/>
        <v>7.538461538461539E-3</v>
      </c>
      <c r="G16" s="11">
        <f t="shared" si="2"/>
        <v>-4.8877371577731017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27" ht="17" thickBot="1" x14ac:dyDescent="0.25">
      <c r="A17" s="6">
        <v>17</v>
      </c>
      <c r="B17" s="1">
        <v>1.02</v>
      </c>
      <c r="C17" s="1">
        <v>13.98</v>
      </c>
      <c r="D17" s="3">
        <f t="shared" si="0"/>
        <v>0.93200000000000005</v>
      </c>
      <c r="E17" s="4">
        <f t="shared" si="3"/>
        <v>7.3846153846154339E-3</v>
      </c>
      <c r="F17">
        <f t="shared" si="1"/>
        <v>6.7999999999999953E-3</v>
      </c>
      <c r="G17" s="11">
        <f t="shared" si="2"/>
        <v>-4.9908326668000766</v>
      </c>
      <c r="H17" s="1"/>
      <c r="I17" s="1"/>
      <c r="J17" s="1"/>
      <c r="K17" s="1"/>
      <c r="L17" s="1"/>
      <c r="M17" s="1"/>
      <c r="N17" s="1"/>
      <c r="O17" s="1"/>
      <c r="P17" s="1" t="s">
        <v>32</v>
      </c>
      <c r="Q17" s="1"/>
      <c r="R17" s="1"/>
      <c r="S17" s="1"/>
    </row>
    <row r="18" spans="1:27" x14ac:dyDescent="0.2">
      <c r="A18" s="6">
        <v>18</v>
      </c>
      <c r="B18" s="1">
        <v>0.98</v>
      </c>
      <c r="C18" s="1">
        <v>15.02</v>
      </c>
      <c r="D18" s="3">
        <f t="shared" si="0"/>
        <v>0.93874999999999997</v>
      </c>
      <c r="E18" s="4">
        <f t="shared" si="3"/>
        <v>6.7499999999999227E-3</v>
      </c>
      <c r="F18">
        <f t="shared" si="1"/>
        <v>6.1250000000000028E-3</v>
      </c>
      <c r="G18" s="11">
        <f t="shared" si="2"/>
        <v>-5.0953765225513461</v>
      </c>
      <c r="H18" s="1"/>
      <c r="I18" s="1"/>
      <c r="J18" s="1"/>
      <c r="K18" s="1"/>
      <c r="L18" s="1"/>
      <c r="M18" s="1"/>
      <c r="N18" s="1"/>
      <c r="O18" s="1"/>
      <c r="P18" s="39" t="s">
        <v>30</v>
      </c>
      <c r="Q18" s="1"/>
      <c r="R18" s="1"/>
      <c r="S18" s="1"/>
    </row>
    <row r="19" spans="1:27" x14ac:dyDescent="0.2">
      <c r="A19" s="6">
        <v>19</v>
      </c>
      <c r="B19" s="1">
        <v>0.99</v>
      </c>
      <c r="C19" s="1">
        <v>17.010000000000002</v>
      </c>
      <c r="D19" s="3">
        <f t="shared" si="0"/>
        <v>0.94500000000000006</v>
      </c>
      <c r="E19" s="4">
        <f t="shared" si="3"/>
        <v>6.2500000000000888E-3</v>
      </c>
      <c r="F19">
        <f t="shared" si="1"/>
        <v>5.4999999999999945E-3</v>
      </c>
      <c r="G19" s="11">
        <f t="shared" si="2"/>
        <v>-5.2030071867437124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27" x14ac:dyDescent="0.2">
      <c r="A20" s="6">
        <v>20</v>
      </c>
      <c r="B20" s="1">
        <v>1.02</v>
      </c>
      <c r="C20" s="1">
        <v>18.98</v>
      </c>
      <c r="D20" s="3">
        <f t="shared" si="0"/>
        <v>0.94900000000000007</v>
      </c>
      <c r="E20" s="4">
        <f t="shared" si="3"/>
        <v>4.0000000000000036E-3</v>
      </c>
      <c r="F20">
        <f t="shared" si="1"/>
        <v>5.0999999999999934E-3</v>
      </c>
      <c r="G20" s="11">
        <f t="shared" si="2"/>
        <v>-5.2785147392518583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27" x14ac:dyDescent="0.2">
      <c r="A21" s="6">
        <v>21</v>
      </c>
      <c r="B21" s="1">
        <v>0.98</v>
      </c>
      <c r="C21" s="1">
        <v>20.02</v>
      </c>
      <c r="D21" s="3">
        <f t="shared" si="0"/>
        <v>0.95333333333333337</v>
      </c>
      <c r="E21" s="4">
        <f t="shared" si="3"/>
        <v>4.3333333333333002E-3</v>
      </c>
      <c r="F21">
        <f t="shared" si="1"/>
        <v>4.6666666666666636E-3</v>
      </c>
      <c r="G21" s="11">
        <f t="shared" si="2"/>
        <v>-5.3673102380349889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7" x14ac:dyDescent="0.2">
      <c r="A22" s="6">
        <v>22</v>
      </c>
      <c r="B22" s="1">
        <v>1.01</v>
      </c>
      <c r="C22" s="1">
        <v>21.99</v>
      </c>
      <c r="D22" s="3">
        <f t="shared" si="0"/>
        <v>0.95608695652173903</v>
      </c>
      <c r="E22" s="4">
        <f t="shared" si="3"/>
        <v>2.7536231884056628E-3</v>
      </c>
      <c r="F22">
        <f t="shared" si="1"/>
        <v>4.3913043478260973E-3</v>
      </c>
      <c r="G22" s="11">
        <f t="shared" si="2"/>
        <v>-5.428128978070025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27" x14ac:dyDescent="0.2">
      <c r="A23" s="6">
        <v>23</v>
      </c>
      <c r="B23" s="1">
        <v>1.01</v>
      </c>
      <c r="C23" s="1">
        <v>23.99</v>
      </c>
      <c r="D23" s="3">
        <f t="shared" si="0"/>
        <v>0.9595999999999999</v>
      </c>
      <c r="E23" s="4">
        <f t="shared" si="3"/>
        <v>3.5130434782608688E-3</v>
      </c>
      <c r="F23">
        <f t="shared" si="1"/>
        <v>4.0400000000000106E-3</v>
      </c>
      <c r="G23" s="11">
        <f t="shared" si="2"/>
        <v>-5.5115105870090755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AA23" t="s">
        <v>0</v>
      </c>
    </row>
    <row r="24" spans="1:27" x14ac:dyDescent="0.2">
      <c r="A24" s="6">
        <v>24</v>
      </c>
      <c r="B24" s="1">
        <v>0.99</v>
      </c>
      <c r="C24" s="1">
        <v>25.01</v>
      </c>
      <c r="D24" s="3">
        <f t="shared" si="0"/>
        <v>0.96192307692307699</v>
      </c>
      <c r="E24" s="4">
        <f t="shared" si="3"/>
        <v>2.3230769230770942E-3</v>
      </c>
      <c r="F24">
        <f t="shared" si="1"/>
        <v>3.807692307692301E-3</v>
      </c>
      <c r="G24" s="11">
        <f t="shared" si="2"/>
        <v>-5.5707319668690305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27" x14ac:dyDescent="0.2">
      <c r="A25" s="6">
        <v>25</v>
      </c>
      <c r="B25" s="1">
        <v>1</v>
      </c>
      <c r="C25" s="1">
        <v>27</v>
      </c>
      <c r="D25" s="3">
        <f t="shared" si="0"/>
        <v>0.9642857142857143</v>
      </c>
      <c r="E25" s="4">
        <f>D25-D24</f>
        <v>2.3626373626373098E-3</v>
      </c>
      <c r="F25">
        <f t="shared" si="1"/>
        <v>3.57142857142857E-3</v>
      </c>
      <c r="G25" s="11">
        <f t="shared" si="2"/>
        <v>-5.6347896031692501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27" x14ac:dyDescent="0.2">
      <c r="A26" s="6">
        <v>26</v>
      </c>
      <c r="B26" s="1">
        <v>0.99</v>
      </c>
      <c r="C26" s="1">
        <v>28.01</v>
      </c>
      <c r="D26" s="3">
        <f t="shared" si="0"/>
        <v>0.9658620689655173</v>
      </c>
      <c r="E26" s="4">
        <f t="shared" si="3"/>
        <v>1.5763546798029937E-3</v>
      </c>
      <c r="F26">
        <f t="shared" si="1"/>
        <v>3.4137931034482708E-3</v>
      </c>
      <c r="G26" s="11">
        <f t="shared" si="2"/>
        <v>-5.6799312588340225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27" x14ac:dyDescent="0.2">
      <c r="A27" s="6">
        <v>27</v>
      </c>
      <c r="B27" s="1">
        <v>1.01</v>
      </c>
      <c r="C27" s="1">
        <v>29.99</v>
      </c>
      <c r="D27" s="3">
        <f t="shared" si="0"/>
        <v>0.96741935483870967</v>
      </c>
      <c r="E27" s="4">
        <f t="shared" si="3"/>
        <v>1.5572858731923711E-3</v>
      </c>
      <c r="F27">
        <f t="shared" si="1"/>
        <v>3.2580645161290334E-3</v>
      </c>
      <c r="G27" s="11">
        <f t="shared" si="2"/>
        <v>-5.7266219666260234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7" x14ac:dyDescent="0.2">
      <c r="A28" s="6">
        <v>28</v>
      </c>
      <c r="B28" s="1">
        <v>0.99</v>
      </c>
      <c r="C28" s="1">
        <v>30.01</v>
      </c>
      <c r="D28" s="3">
        <f t="shared" si="0"/>
        <v>0.96806451612903233</v>
      </c>
      <c r="E28" s="4">
        <f t="shared" si="3"/>
        <v>6.4516129032266001E-4</v>
      </c>
      <c r="F28">
        <f t="shared" si="1"/>
        <v>3.1935483870967674E-3</v>
      </c>
      <c r="G28" s="11">
        <f t="shared" si="2"/>
        <v>-5.7466226333326951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7" x14ac:dyDescent="0.2">
      <c r="A29" s="6">
        <v>29</v>
      </c>
      <c r="B29" s="1">
        <v>0.99</v>
      </c>
      <c r="C29" s="1">
        <v>32.01</v>
      </c>
      <c r="D29" s="3">
        <f t="shared" si="0"/>
        <v>0.97</v>
      </c>
      <c r="E29" s="4">
        <f t="shared" si="3"/>
        <v>1.935483870967647E-3</v>
      </c>
      <c r="F29">
        <f t="shared" si="1"/>
        <v>3.0000000000000027E-3</v>
      </c>
      <c r="G29" s="11">
        <f t="shared" si="2"/>
        <v>-5.8091429903140268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27" x14ac:dyDescent="0.2">
      <c r="A30" s="6">
        <v>30</v>
      </c>
      <c r="B30" s="1">
        <v>1</v>
      </c>
      <c r="C30" s="1">
        <v>34</v>
      </c>
      <c r="D30" s="3">
        <f t="shared" si="0"/>
        <v>0.97142857142857142</v>
      </c>
      <c r="E30" s="4">
        <f t="shared" si="3"/>
        <v>1.4285714285714457E-3</v>
      </c>
      <c r="F30">
        <f t="shared" si="1"/>
        <v>2.8571428571428584E-3</v>
      </c>
      <c r="G30" s="11">
        <f t="shared" si="2"/>
        <v>-5.857933154483459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27" x14ac:dyDescent="0.2">
      <c r="A31" s="6">
        <v>31</v>
      </c>
      <c r="B31" s="1">
        <v>1</v>
      </c>
      <c r="C31" s="1">
        <v>35</v>
      </c>
      <c r="D31" s="3">
        <f>C31/(C31+B31)</f>
        <v>0.97222222222222221</v>
      </c>
      <c r="E31" s="4">
        <f t="shared" si="3"/>
        <v>7.9365079365079083E-4</v>
      </c>
      <c r="F31">
        <f t="shared" si="1"/>
        <v>2.7777777777777792E-3</v>
      </c>
      <c r="G31" s="11">
        <f t="shared" si="2"/>
        <v>-5.8861040314501549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27" x14ac:dyDescent="0.2">
      <c r="A32" s="6">
        <v>32</v>
      </c>
      <c r="B32" s="1">
        <v>1</v>
      </c>
      <c r="C32" s="1">
        <v>36</v>
      </c>
      <c r="D32" s="3">
        <f t="shared" si="0"/>
        <v>0.97297297297297303</v>
      </c>
      <c r="E32" s="4">
        <f t="shared" si="3"/>
        <v>7.507507507508171E-4</v>
      </c>
      <c r="F32">
        <f>(1-D32)*0.1</f>
        <v>2.7027027027026976E-3</v>
      </c>
      <c r="G32" s="11">
        <f>LN(F32)</f>
        <v>-5.9135030056382716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x14ac:dyDescent="0.2">
      <c r="A33" s="6">
        <v>33</v>
      </c>
      <c r="B33" s="1">
        <v>1</v>
      </c>
      <c r="C33" s="1">
        <v>37</v>
      </c>
      <c r="D33" s="3">
        <f t="shared" si="0"/>
        <v>0.97368421052631582</v>
      </c>
      <c r="E33" s="4">
        <f t="shared" si="3"/>
        <v>7.1123755334279171E-4</v>
      </c>
      <c r="F33">
        <f t="shared" si="1"/>
        <v>2.6315789473684184E-3</v>
      </c>
      <c r="G33" s="11">
        <f t="shared" si="2"/>
        <v>-5.9401712527204324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x14ac:dyDescent="0.2">
      <c r="A34" s="6">
        <v>34</v>
      </c>
      <c r="B34" s="1">
        <v>0.99</v>
      </c>
      <c r="C34" s="1">
        <v>38.01</v>
      </c>
      <c r="D34" s="3">
        <f t="shared" si="0"/>
        <v>0.97461538461538455</v>
      </c>
      <c r="E34" s="4">
        <f t="shared" si="3"/>
        <v>9.3117408906873145E-4</v>
      </c>
      <c r="F34">
        <f t="shared" si="1"/>
        <v>2.538461538461545E-3</v>
      </c>
      <c r="G34" s="11">
        <f t="shared" si="2"/>
        <v>-5.9761970749771907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x14ac:dyDescent="0.2">
      <c r="A35" s="6">
        <v>35</v>
      </c>
      <c r="B35" s="1">
        <v>0.99</v>
      </c>
      <c r="C35" s="1">
        <v>40.01</v>
      </c>
      <c r="D35" s="3">
        <f t="shared" si="0"/>
        <v>0.97585365853658534</v>
      </c>
      <c r="E35" s="4">
        <f t="shared" si="3"/>
        <v>1.2382739212007943E-3</v>
      </c>
      <c r="F35">
        <f t="shared" si="1"/>
        <v>2.4146341463414656E-3</v>
      </c>
      <c r="G35" s="11">
        <f t="shared" si="2"/>
        <v>-6.0262074955518541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x14ac:dyDescent="0.2">
      <c r="A36" s="6">
        <v>36</v>
      </c>
      <c r="B36" s="1">
        <v>0.99</v>
      </c>
      <c r="C36" s="1">
        <v>41.01</v>
      </c>
      <c r="D36" s="3">
        <f t="shared" si="0"/>
        <v>0.97642857142857142</v>
      </c>
      <c r="E36" s="4">
        <f t="shared" si="3"/>
        <v>5.7491289198607909E-4</v>
      </c>
      <c r="F36">
        <f t="shared" si="1"/>
        <v>2.357142857142858E-3</v>
      </c>
      <c r="G36" s="11">
        <f t="shared" si="2"/>
        <v>-6.050305047130915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x14ac:dyDescent="0.2">
      <c r="A37" s="6">
        <v>37</v>
      </c>
      <c r="B37" s="1">
        <v>1</v>
      </c>
      <c r="C37" s="1">
        <v>42</v>
      </c>
      <c r="D37" s="3">
        <f t="shared" si="0"/>
        <v>0.97674418604651159</v>
      </c>
      <c r="E37" s="4">
        <f t="shared" si="3"/>
        <v>3.156146179401631E-4</v>
      </c>
      <c r="F37">
        <f t="shared" si="1"/>
        <v>2.3255813953488415E-3</v>
      </c>
      <c r="G37" s="11">
        <f t="shared" si="2"/>
        <v>-6.0637852086876061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x14ac:dyDescent="0.2">
      <c r="A38" s="6">
        <v>38</v>
      </c>
      <c r="B38" s="1">
        <v>0.99</v>
      </c>
      <c r="C38" s="1">
        <v>43.01</v>
      </c>
      <c r="D38" s="3">
        <f t="shared" si="0"/>
        <v>0.97749999999999992</v>
      </c>
      <c r="E38" s="4">
        <f t="shared" si="3"/>
        <v>7.5581395348833791E-4</v>
      </c>
      <c r="F38">
        <f t="shared" si="1"/>
        <v>2.2500000000000076E-3</v>
      </c>
      <c r="G38" s="11">
        <f>LN(F38)</f>
        <v>-6.0968250627658049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x14ac:dyDescent="0.2">
      <c r="A39" s="6">
        <v>39</v>
      </c>
      <c r="B39" s="1">
        <v>1</v>
      </c>
      <c r="C39" s="1">
        <v>43.01</v>
      </c>
      <c r="D39" s="3">
        <f t="shared" si="0"/>
        <v>0.97727789138832089</v>
      </c>
      <c r="E39" s="4">
        <f t="shared" si="3"/>
        <v>-2.2210861167903939E-4</v>
      </c>
      <c r="F39">
        <f t="shared" si="1"/>
        <v>2.2722108611679115E-3</v>
      </c>
      <c r="G39" s="11">
        <f t="shared" si="2"/>
        <v>-6.0870019738170482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x14ac:dyDescent="0.2">
      <c r="A40" s="6">
        <v>40</v>
      </c>
      <c r="B40" s="1">
        <v>1</v>
      </c>
      <c r="C40" s="1">
        <v>43</v>
      </c>
      <c r="D40" s="3">
        <f t="shared" si="0"/>
        <v>0.97727272727272729</v>
      </c>
      <c r="E40" s="4">
        <f t="shared" si="3"/>
        <v>-5.1641155935922001E-6</v>
      </c>
      <c r="F40">
        <f t="shared" si="1"/>
        <v>2.2727272727272709E-3</v>
      </c>
      <c r="G40" s="11">
        <f t="shared" si="2"/>
        <v>-6.0867747269123074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x14ac:dyDescent="0.2">
      <c r="A41" s="6"/>
      <c r="B41" s="1"/>
      <c r="C41" s="1"/>
      <c r="D41" s="3"/>
      <c r="E41" s="4"/>
      <c r="F41" s="41"/>
      <c r="G41" s="4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x14ac:dyDescent="0.2">
      <c r="A42" s="6"/>
      <c r="B42" s="1"/>
      <c r="C42" s="1"/>
      <c r="D42" s="3"/>
      <c r="E42" s="4"/>
      <c r="F42" s="41"/>
      <c r="G42" s="4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ht="20" x14ac:dyDescent="0.2">
      <c r="A43" s="6"/>
      <c r="B43" s="1"/>
      <c r="C43" s="1"/>
      <c r="D43" s="3"/>
      <c r="E43" s="4"/>
      <c r="F43" s="41"/>
      <c r="G43" s="41"/>
      <c r="H43" s="1"/>
      <c r="I43" s="1"/>
      <c r="J43" s="1"/>
      <c r="K43" s="2"/>
      <c r="L43" s="1"/>
      <c r="M43" s="1"/>
      <c r="N43" s="1"/>
      <c r="O43" s="1"/>
      <c r="P43" s="1"/>
      <c r="Q43" s="1"/>
      <c r="R43" s="1"/>
      <c r="S43" s="1"/>
    </row>
    <row r="44" spans="1:19" x14ac:dyDescent="0.2">
      <c r="A44" s="6"/>
      <c r="B44" s="1"/>
      <c r="C44" s="1"/>
      <c r="D44" s="3"/>
      <c r="E44" s="4"/>
      <c r="F44" s="41"/>
      <c r="G44" s="4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x14ac:dyDescent="0.2">
      <c r="A45" s="6"/>
      <c r="B45" s="1"/>
      <c r="C45" s="1"/>
      <c r="D45" s="3"/>
      <c r="E45" s="4"/>
      <c r="F45" s="41"/>
      <c r="G45" s="4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x14ac:dyDescent="0.2">
      <c r="A46" s="6"/>
      <c r="B46" s="1"/>
      <c r="C46" s="1"/>
      <c r="D46" s="3"/>
      <c r="E46" s="4"/>
      <c r="F46" s="41"/>
      <c r="G46" s="4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x14ac:dyDescent="0.2">
      <c r="A47" s="6"/>
      <c r="B47" s="1"/>
      <c r="C47" s="1"/>
      <c r="D47" s="3"/>
      <c r="E47" s="4"/>
      <c r="F47" s="41"/>
      <c r="G47" s="4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x14ac:dyDescent="0.2">
      <c r="A48" s="6"/>
      <c r="B48" s="1"/>
      <c r="C48" s="1"/>
      <c r="D48" s="3"/>
      <c r="E48" s="4"/>
      <c r="F48" s="41"/>
      <c r="G48" s="4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x14ac:dyDescent="0.2">
      <c r="A49" s="6"/>
      <c r="B49" s="1"/>
      <c r="C49" s="1"/>
      <c r="D49" s="3"/>
      <c r="E49" s="4"/>
      <c r="F49" s="41"/>
      <c r="G49" s="4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x14ac:dyDescent="0.2">
      <c r="A50" s="6"/>
      <c r="B50" s="1"/>
      <c r="C50" s="1"/>
      <c r="D50" s="3"/>
      <c r="E50" s="4"/>
      <c r="F50" s="41"/>
      <c r="G50" s="4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x14ac:dyDescent="0.2">
      <c r="A51" s="6"/>
      <c r="B51" s="1"/>
      <c r="C51" s="1"/>
      <c r="D51" s="3"/>
      <c r="E51" s="4"/>
      <c r="F51" s="41"/>
      <c r="G51" s="4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x14ac:dyDescent="0.2">
      <c r="A52" s="6"/>
      <c r="B52" s="1"/>
      <c r="C52" s="1"/>
      <c r="D52" s="3"/>
      <c r="E52" s="4"/>
      <c r="F52" s="41"/>
      <c r="G52" s="4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x14ac:dyDescent="0.2">
      <c r="A53" s="6"/>
      <c r="B53" s="1"/>
      <c r="C53" s="1"/>
      <c r="D53" s="3"/>
      <c r="E53" s="4"/>
      <c r="F53" s="41"/>
      <c r="G53" s="4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x14ac:dyDescent="0.2">
      <c r="A54" s="6"/>
      <c r="B54" s="1"/>
      <c r="C54" s="1"/>
      <c r="D54" s="3"/>
      <c r="E54" s="4"/>
      <c r="F54" s="41"/>
      <c r="G54" s="4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x14ac:dyDescent="0.2">
      <c r="A55" s="6"/>
      <c r="B55" s="1"/>
      <c r="C55" s="1"/>
      <c r="D55" s="3"/>
      <c r="E55" s="4"/>
      <c r="F55" s="41"/>
      <c r="G55" s="4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x14ac:dyDescent="0.2">
      <c r="A56" s="6"/>
      <c r="B56" s="1"/>
      <c r="C56" s="1"/>
      <c r="D56" s="3"/>
      <c r="E56" s="4"/>
      <c r="F56" s="41"/>
      <c r="G56" s="4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x14ac:dyDescent="0.2">
      <c r="A57" s="6"/>
      <c r="B57" s="1"/>
      <c r="C57" s="1"/>
      <c r="D57" s="3"/>
      <c r="E57" s="4"/>
      <c r="F57" s="41"/>
      <c r="G57" s="4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x14ac:dyDescent="0.2">
      <c r="A58" s="6"/>
      <c r="B58" s="1"/>
      <c r="C58" s="1"/>
      <c r="D58" s="3"/>
      <c r="E58" s="4"/>
      <c r="F58" s="41"/>
      <c r="G58" s="4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x14ac:dyDescent="0.2">
      <c r="A59" s="6"/>
      <c r="B59" s="1"/>
      <c r="C59" s="1"/>
      <c r="D59" s="3"/>
      <c r="E59" s="4"/>
      <c r="F59" s="41"/>
      <c r="G59" s="4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x14ac:dyDescent="0.2">
      <c r="A60" s="6"/>
      <c r="B60" s="1"/>
      <c r="C60" s="1"/>
      <c r="D60" s="3"/>
      <c r="E60" s="4"/>
      <c r="F60" s="41"/>
      <c r="G60" s="4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x14ac:dyDescent="0.2">
      <c r="A61" s="6"/>
      <c r="B61" s="1"/>
      <c r="C61" s="1"/>
      <c r="D61" s="3"/>
      <c r="E61" s="4"/>
      <c r="F61" s="41"/>
      <c r="G61" s="4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x14ac:dyDescent="0.2">
      <c r="A62" s="1"/>
      <c r="B62" s="1"/>
      <c r="C62" s="1"/>
      <c r="D62" s="1"/>
      <c r="E62" s="4"/>
      <c r="F62" s="41"/>
      <c r="G62" s="4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x14ac:dyDescent="0.2">
      <c r="A63" s="1"/>
      <c r="B63" s="1"/>
      <c r="C63" s="1"/>
      <c r="D63" s="1"/>
      <c r="E63" s="1"/>
      <c r="F63" s="41"/>
      <c r="G63" s="4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x14ac:dyDescent="0.2">
      <c r="A64" s="1"/>
      <c r="B64" s="1"/>
      <c r="C64" s="1"/>
      <c r="D64" s="1"/>
      <c r="E64" s="1"/>
      <c r="F64" s="41"/>
      <c r="G64" s="4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x14ac:dyDescent="0.2">
      <c r="A65" s="1"/>
      <c r="B65" s="1"/>
      <c r="C65" s="1"/>
      <c r="D65" s="1"/>
      <c r="E65" s="1"/>
      <c r="F65" s="41"/>
      <c r="G65" s="4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x14ac:dyDescent="0.2">
      <c r="A66" s="1"/>
      <c r="B66" s="1"/>
      <c r="C66" s="1"/>
      <c r="D66" s="1"/>
      <c r="E66" s="1"/>
      <c r="F66" s="41"/>
      <c r="G66" s="4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x14ac:dyDescent="0.2">
      <c r="A67" s="1"/>
      <c r="B67" s="1"/>
      <c r="C67" s="1"/>
      <c r="D67" s="1"/>
      <c r="E67" s="1"/>
      <c r="F67" s="41"/>
      <c r="G67" s="4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x14ac:dyDescent="0.2">
      <c r="A68" s="1"/>
      <c r="B68" s="1"/>
      <c r="C68" s="1"/>
      <c r="D68" s="1"/>
      <c r="E68" s="1"/>
      <c r="F68" s="41"/>
      <c r="G68" s="4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x14ac:dyDescent="0.2">
      <c r="A69" s="1"/>
      <c r="B69" s="1"/>
      <c r="C69" s="1"/>
      <c r="D69" s="1"/>
      <c r="E69" s="1"/>
      <c r="F69" s="41"/>
      <c r="G69" s="4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x14ac:dyDescent="0.2">
      <c r="A70" s="1"/>
      <c r="B70" s="1"/>
      <c r="C70" s="1"/>
      <c r="D70" s="1"/>
      <c r="E70" s="1"/>
      <c r="F70" s="41"/>
      <c r="G70" s="4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x14ac:dyDescent="0.2">
      <c r="A71" s="1"/>
      <c r="B71" s="1"/>
      <c r="C71" s="1"/>
      <c r="D71" s="1"/>
      <c r="E71" s="1"/>
      <c r="F71" s="41"/>
      <c r="G71" s="4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x14ac:dyDescent="0.2">
      <c r="A72" s="1"/>
      <c r="B72" s="1"/>
      <c r="C72" s="1"/>
      <c r="D72" s="1"/>
      <c r="E72" s="1"/>
      <c r="F72" s="41"/>
      <c r="G72" s="4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x14ac:dyDescent="0.2">
      <c r="A73" s="1"/>
      <c r="B73" s="1"/>
      <c r="C73" s="1"/>
      <c r="D73" s="1"/>
      <c r="E73" s="1"/>
      <c r="F73" s="41"/>
      <c r="G73" s="4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x14ac:dyDescent="0.2">
      <c r="A74" s="1"/>
      <c r="B74" s="1"/>
      <c r="C74" s="1"/>
      <c r="D74" s="1"/>
      <c r="E74" s="1"/>
      <c r="F74" s="41"/>
      <c r="G74" s="4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x14ac:dyDescent="0.2">
      <c r="A75" s="1"/>
      <c r="B75" s="1"/>
      <c r="C75" s="1"/>
      <c r="D75" s="1"/>
      <c r="E75" s="1"/>
      <c r="F75" s="41"/>
      <c r="G75" s="4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x14ac:dyDescent="0.2">
      <c r="A76" s="1"/>
      <c r="B76" s="1"/>
      <c r="C76" s="1"/>
      <c r="D76" s="1"/>
      <c r="E76" s="1"/>
      <c r="F76" s="41"/>
      <c r="G76" s="4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x14ac:dyDescent="0.2">
      <c r="A77" s="1"/>
      <c r="B77" s="1"/>
      <c r="C77" s="1"/>
      <c r="D77" s="1"/>
      <c r="E77" s="1"/>
      <c r="F77" s="41"/>
      <c r="G77" s="4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x14ac:dyDescent="0.2">
      <c r="A78" s="1"/>
      <c r="B78" s="1"/>
      <c r="C78" s="1"/>
      <c r="D78" s="1"/>
      <c r="E78" s="1"/>
      <c r="F78" s="41"/>
      <c r="G78" s="4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x14ac:dyDescent="0.2">
      <c r="A79" s="1"/>
      <c r="B79" s="1"/>
      <c r="C79" s="1"/>
      <c r="D79" s="1"/>
      <c r="E79" s="1"/>
      <c r="F79" s="41"/>
      <c r="G79" s="4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x14ac:dyDescent="0.2">
      <c r="A80" s="1"/>
      <c r="B80" s="1"/>
      <c r="C80" s="1"/>
      <c r="D80" s="1"/>
      <c r="E80" s="1"/>
      <c r="F80" s="41"/>
      <c r="G80" s="4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x14ac:dyDescent="0.2">
      <c r="A81" s="1"/>
      <c r="B81" s="1"/>
      <c r="C81" s="1"/>
      <c r="D81" s="1"/>
      <c r="E81" s="1"/>
      <c r="F81" s="41"/>
      <c r="G81" s="4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x14ac:dyDescent="0.2">
      <c r="A82" s="1"/>
      <c r="B82" s="1"/>
      <c r="C82" s="1"/>
      <c r="D82" s="1"/>
      <c r="E82" s="1"/>
      <c r="F82" s="41"/>
      <c r="G82" s="4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x14ac:dyDescent="0.2">
      <c r="A83" s="1"/>
      <c r="B83" s="1"/>
      <c r="C83" s="1"/>
      <c r="D83" s="1"/>
      <c r="E83" s="1"/>
      <c r="F83" s="41"/>
      <c r="G83" s="4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x14ac:dyDescent="0.2">
      <c r="A84" s="1"/>
      <c r="B84" s="1"/>
      <c r="C84" s="1"/>
      <c r="D84" s="1"/>
      <c r="E84" s="1"/>
      <c r="F84" s="41"/>
      <c r="G84" s="4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x14ac:dyDescent="0.2">
      <c r="A85" s="1"/>
      <c r="B85" s="1"/>
      <c r="C85" s="1"/>
      <c r="D85" s="1"/>
      <c r="E85" s="1"/>
      <c r="F85" s="41"/>
      <c r="G85" s="4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x14ac:dyDescent="0.2">
      <c r="A86" s="1"/>
      <c r="B86" s="1"/>
      <c r="C86" s="1"/>
      <c r="D86" s="1"/>
      <c r="E86" s="1"/>
      <c r="F86" s="41"/>
      <c r="G86" s="4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x14ac:dyDescent="0.2">
      <c r="A87" s="1"/>
      <c r="B87" s="1"/>
      <c r="C87" s="1"/>
      <c r="D87" s="1"/>
      <c r="E87" s="1"/>
      <c r="F87" s="41"/>
      <c r="G87" s="4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x14ac:dyDescent="0.2">
      <c r="A88" s="1"/>
      <c r="B88" s="1"/>
      <c r="C88" s="1"/>
      <c r="D88" s="1"/>
      <c r="E88" s="1"/>
      <c r="F88" s="41"/>
      <c r="G88" s="4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x14ac:dyDescent="0.2">
      <c r="A89" s="1"/>
      <c r="B89" s="1"/>
      <c r="C89" s="1"/>
      <c r="D89" s="1"/>
      <c r="E89" s="1"/>
      <c r="F89" s="41"/>
      <c r="G89" s="4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x14ac:dyDescent="0.2">
      <c r="A90" s="1"/>
      <c r="B90" s="1"/>
      <c r="C90" s="1"/>
      <c r="D90" s="1"/>
      <c r="E90" s="1"/>
      <c r="F90" s="41"/>
      <c r="G90" s="4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x14ac:dyDescent="0.2">
      <c r="A91" s="1"/>
      <c r="B91" s="1"/>
      <c r="C91" s="1"/>
      <c r="D91" s="1"/>
      <c r="E91" s="1"/>
      <c r="F91" s="41"/>
      <c r="G91" s="4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x14ac:dyDescent="0.2">
      <c r="F92" s="41"/>
      <c r="G92" s="41"/>
    </row>
    <row r="93" spans="1:19" x14ac:dyDescent="0.2">
      <c r="F93" s="41"/>
      <c r="G93" s="41"/>
    </row>
  </sheetData>
  <phoneticPr fontId="7" type="noConversion"/>
  <hyperlinks>
    <hyperlink ref="P18" r:id="rId1"/>
  </hyperlinks>
  <pageMargins left="0.7" right="0.7" top="0.75" bottom="0.75" header="0.3" footer="0.3"/>
  <pageSetup paperSize="9" orientation="landscape" horizontalDpi="0" verticalDpi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3"/>
  <sheetViews>
    <sheetView topLeftCell="B1" workbookViewId="0">
      <selection activeCell="H2" sqref="H2:H61"/>
    </sheetView>
  </sheetViews>
  <sheetFormatPr baseColWidth="10" defaultColWidth="11" defaultRowHeight="16" x14ac:dyDescent="0.2"/>
  <cols>
    <col min="1" max="1" width="17.1640625" bestFit="1" customWidth="1"/>
    <col min="2" max="2" width="17.1640625" customWidth="1"/>
    <col min="3" max="4" width="17.1640625" style="9" customWidth="1"/>
    <col min="5" max="6" width="19.83203125" bestFit="1" customWidth="1"/>
    <col min="16" max="16" width="6.83203125" customWidth="1"/>
    <col min="24" max="24" width="10.83203125" customWidth="1"/>
    <col min="26" max="26" width="10.83203125" customWidth="1"/>
  </cols>
  <sheetData>
    <row r="1" spans="1:20" ht="24" x14ac:dyDescent="0.2">
      <c r="A1" s="7" t="s">
        <v>5</v>
      </c>
      <c r="B1" s="7" t="s">
        <v>6</v>
      </c>
      <c r="C1" s="8" t="s">
        <v>4</v>
      </c>
      <c r="D1" s="8" t="s">
        <v>7</v>
      </c>
      <c r="E1" s="7" t="s">
        <v>1</v>
      </c>
      <c r="F1" s="7" t="s">
        <v>3</v>
      </c>
      <c r="G1" s="41" t="s">
        <v>35</v>
      </c>
      <c r="H1" s="41" t="s">
        <v>36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x14ac:dyDescent="0.2">
      <c r="A2" s="6">
        <v>0</v>
      </c>
      <c r="B2" s="6">
        <v>3.5</v>
      </c>
      <c r="C2" s="6">
        <v>1</v>
      </c>
      <c r="D2" s="6">
        <v>0</v>
      </c>
      <c r="E2" s="3">
        <f>D2/(D2+C2)</f>
        <v>0</v>
      </c>
      <c r="F2" s="4">
        <f>E2</f>
        <v>0</v>
      </c>
      <c r="G2">
        <f>(1-E2)*0.1</f>
        <v>0.1</v>
      </c>
      <c r="H2" s="11">
        <f>LN(G2)</f>
        <v>-2.3025850929940455</v>
      </c>
      <c r="I2" s="5"/>
      <c r="J2" s="5"/>
      <c r="K2" s="5"/>
      <c r="L2" s="5"/>
      <c r="M2" s="5"/>
      <c r="N2" s="5"/>
      <c r="O2" s="5"/>
    </row>
    <row r="3" spans="1:20" x14ac:dyDescent="0.2">
      <c r="A3" s="6">
        <f>B3*60</f>
        <v>510</v>
      </c>
      <c r="B3" s="6">
        <v>8.5</v>
      </c>
      <c r="C3" s="6">
        <v>68.989999999999995</v>
      </c>
      <c r="D3" s="6">
        <v>1.01</v>
      </c>
      <c r="E3" s="3">
        <f>D3/(D3+C3)</f>
        <v>1.4428571428571429E-2</v>
      </c>
      <c r="F3" s="4">
        <f>E3</f>
        <v>1.4428571428571429E-2</v>
      </c>
      <c r="G3">
        <f t="shared" ref="G3:G61" si="0">(1-E3)*0.1</f>
        <v>9.8557142857142857E-2</v>
      </c>
      <c r="H3" s="11">
        <f t="shared" ref="H3:H61" si="1">LN(G3)</f>
        <v>-2.3171187684853876</v>
      </c>
      <c r="I3" s="5"/>
      <c r="J3" s="5"/>
      <c r="K3" s="5"/>
      <c r="L3" s="5"/>
      <c r="M3" s="5"/>
      <c r="N3" s="5"/>
      <c r="O3" s="5"/>
    </row>
    <row r="4" spans="1:20" x14ac:dyDescent="0.2">
      <c r="A4" s="6">
        <f t="shared" ref="A4:A61" si="2">B4*60</f>
        <v>810</v>
      </c>
      <c r="B4" s="6">
        <v>13.5</v>
      </c>
      <c r="C4" s="6">
        <v>29.99</v>
      </c>
      <c r="D4" s="6">
        <v>1.01</v>
      </c>
      <c r="E4" s="3">
        <f>D4/(D4+C4)</f>
        <v>3.258064516129032E-2</v>
      </c>
      <c r="F4" s="4">
        <f>E4-E3</f>
        <v>1.815207373271889E-2</v>
      </c>
      <c r="G4">
        <f t="shared" si="0"/>
        <v>9.6741935483870972E-2</v>
      </c>
      <c r="H4" s="11">
        <f t="shared" si="1"/>
        <v>-2.3357083047182741</v>
      </c>
      <c r="I4" s="5"/>
      <c r="J4" s="5"/>
      <c r="K4" s="5"/>
      <c r="L4" s="5"/>
      <c r="M4" s="5"/>
      <c r="N4" s="5"/>
      <c r="O4" s="5"/>
    </row>
    <row r="5" spans="1:20" x14ac:dyDescent="0.2">
      <c r="A5" s="6">
        <f t="shared" si="2"/>
        <v>1110</v>
      </c>
      <c r="B5" s="6">
        <v>18.5</v>
      </c>
      <c r="C5" s="6">
        <v>10.029999999999999</v>
      </c>
      <c r="D5" s="6">
        <v>0.97</v>
      </c>
      <c r="E5" s="3">
        <f t="shared" ref="E5:E53" si="3">D5/(D5+C5)</f>
        <v>8.8181818181818181E-2</v>
      </c>
      <c r="F5" s="4">
        <f>E5-E4</f>
        <v>5.5601173020527861E-2</v>
      </c>
      <c r="G5">
        <f t="shared" si="0"/>
        <v>9.1181818181818197E-2</v>
      </c>
      <c r="H5" s="11">
        <f t="shared" si="1"/>
        <v>-2.3948997638185721</v>
      </c>
      <c r="I5" s="5"/>
      <c r="J5" s="5"/>
      <c r="K5" s="5"/>
      <c r="L5" s="5"/>
      <c r="M5" s="5"/>
      <c r="N5" s="5"/>
      <c r="O5" s="5"/>
    </row>
    <row r="6" spans="1:20" x14ac:dyDescent="0.2">
      <c r="A6" s="6">
        <f t="shared" si="2"/>
        <v>1410</v>
      </c>
      <c r="B6" s="6">
        <v>23.5</v>
      </c>
      <c r="C6" s="6">
        <v>4.92</v>
      </c>
      <c r="D6" s="6">
        <v>1.08</v>
      </c>
      <c r="E6" s="3">
        <f t="shared" si="3"/>
        <v>0.18000000000000002</v>
      </c>
      <c r="F6" s="4">
        <f t="shared" ref="F6:F53" si="4">E6-E5</f>
        <v>9.181818181818184E-2</v>
      </c>
      <c r="G6">
        <f t="shared" si="0"/>
        <v>8.2000000000000003E-2</v>
      </c>
      <c r="H6" s="11">
        <f t="shared" si="1"/>
        <v>-2.5010360317178839</v>
      </c>
      <c r="I6" s="5"/>
      <c r="J6" s="5"/>
      <c r="K6" s="5"/>
      <c r="L6" s="5"/>
      <c r="M6" s="5"/>
      <c r="N6" s="5"/>
      <c r="O6" s="5"/>
    </row>
    <row r="7" spans="1:20" x14ac:dyDescent="0.2">
      <c r="A7" s="6">
        <f t="shared" si="2"/>
        <v>1710</v>
      </c>
      <c r="B7" s="6">
        <v>28.5</v>
      </c>
      <c r="C7" s="6">
        <v>2.13</v>
      </c>
      <c r="D7" s="6">
        <v>0.87</v>
      </c>
      <c r="E7" s="3">
        <f t="shared" si="3"/>
        <v>0.28999999999999998</v>
      </c>
      <c r="F7" s="4">
        <f t="shared" si="4"/>
        <v>0.10999999999999996</v>
      </c>
      <c r="G7">
        <f t="shared" si="0"/>
        <v>7.0999999999999994E-2</v>
      </c>
      <c r="H7" s="11">
        <f t="shared" si="1"/>
        <v>-2.6450754019408218</v>
      </c>
      <c r="I7" s="5"/>
      <c r="J7" s="5"/>
      <c r="K7" s="5"/>
      <c r="L7" s="5"/>
      <c r="M7" s="5"/>
      <c r="N7" s="5"/>
      <c r="O7" s="5"/>
    </row>
    <row r="8" spans="1:20" x14ac:dyDescent="0.2">
      <c r="A8" s="6">
        <f t="shared" si="2"/>
        <v>2010</v>
      </c>
      <c r="B8" s="6">
        <v>33.5</v>
      </c>
      <c r="C8" s="6">
        <v>1.81</v>
      </c>
      <c r="D8" s="6">
        <v>1.19</v>
      </c>
      <c r="E8" s="3">
        <f t="shared" si="3"/>
        <v>0.39666666666666667</v>
      </c>
      <c r="F8" s="4">
        <f t="shared" si="4"/>
        <v>0.10666666666666669</v>
      </c>
      <c r="G8">
        <f t="shared" si="0"/>
        <v>6.0333333333333329E-2</v>
      </c>
      <c r="H8" s="11">
        <f t="shared" si="1"/>
        <v>-2.8078705363844212</v>
      </c>
      <c r="I8" s="5"/>
      <c r="J8" s="5"/>
      <c r="K8" s="5"/>
      <c r="L8" s="5"/>
      <c r="M8" s="5"/>
      <c r="N8" s="5"/>
      <c r="O8" s="5"/>
    </row>
    <row r="9" spans="1:20" x14ac:dyDescent="0.2">
      <c r="A9" s="6">
        <f t="shared" si="2"/>
        <v>2310</v>
      </c>
      <c r="B9" s="6">
        <v>38.5</v>
      </c>
      <c r="C9" s="6">
        <v>1.04</v>
      </c>
      <c r="D9" s="6">
        <v>0.96</v>
      </c>
      <c r="E9" s="3">
        <f t="shared" si="3"/>
        <v>0.48</v>
      </c>
      <c r="F9" s="4">
        <f t="shared" si="4"/>
        <v>8.3333333333333315E-2</v>
      </c>
      <c r="G9">
        <f t="shared" si="0"/>
        <v>5.2000000000000005E-2</v>
      </c>
      <c r="H9" s="11">
        <f t="shared" si="1"/>
        <v>-2.9565115604007097</v>
      </c>
      <c r="I9" s="5"/>
      <c r="J9" s="5"/>
      <c r="K9" s="5"/>
      <c r="L9" s="5"/>
      <c r="M9" s="5"/>
      <c r="N9" s="5"/>
      <c r="O9" s="5"/>
    </row>
    <row r="10" spans="1:20" x14ac:dyDescent="0.2">
      <c r="A10" s="6">
        <f t="shared" si="2"/>
        <v>2610</v>
      </c>
      <c r="B10" s="6">
        <v>43.5</v>
      </c>
      <c r="C10" s="6">
        <v>0.92</v>
      </c>
      <c r="D10" s="6">
        <v>1.08</v>
      </c>
      <c r="E10" s="3">
        <f t="shared" si="3"/>
        <v>0.54</v>
      </c>
      <c r="F10" s="4">
        <f t="shared" si="4"/>
        <v>6.0000000000000053E-2</v>
      </c>
      <c r="G10">
        <f t="shared" si="0"/>
        <v>4.5999999999999999E-2</v>
      </c>
      <c r="H10" s="11">
        <f t="shared" si="1"/>
        <v>-3.0791138824930422</v>
      </c>
      <c r="I10" s="5"/>
      <c r="J10" s="5"/>
      <c r="K10" s="5"/>
      <c r="L10" s="5"/>
      <c r="M10" s="5"/>
      <c r="N10" s="5"/>
      <c r="O10" s="5"/>
      <c r="Q10" t="s">
        <v>32</v>
      </c>
    </row>
    <row r="11" spans="1:20" ht="17" thickBot="1" x14ac:dyDescent="0.25">
      <c r="A11" s="6">
        <f t="shared" si="2"/>
        <v>2910</v>
      </c>
      <c r="B11" s="6">
        <v>48.5</v>
      </c>
      <c r="C11" s="6">
        <v>0.81</v>
      </c>
      <c r="D11" s="6">
        <v>1.19</v>
      </c>
      <c r="E11" s="3">
        <f t="shared" si="3"/>
        <v>0.59499999999999997</v>
      </c>
      <c r="F11" s="4">
        <f t="shared" si="4"/>
        <v>5.4999999999999938E-2</v>
      </c>
      <c r="G11">
        <f t="shared" si="0"/>
        <v>4.0500000000000008E-2</v>
      </c>
      <c r="H11" s="11">
        <f t="shared" si="1"/>
        <v>-3.2064533048696435</v>
      </c>
      <c r="I11" s="5"/>
      <c r="J11" s="5"/>
      <c r="K11" s="5"/>
      <c r="L11" s="5"/>
      <c r="M11" s="5"/>
      <c r="N11" s="5"/>
      <c r="O11" s="5"/>
      <c r="Q11" s="40" t="s">
        <v>31</v>
      </c>
    </row>
    <row r="12" spans="1:20" x14ac:dyDescent="0.2">
      <c r="A12" s="6">
        <f t="shared" si="2"/>
        <v>3210</v>
      </c>
      <c r="B12" s="6">
        <v>53.5</v>
      </c>
      <c r="C12" s="6">
        <v>1.1000000000000001</v>
      </c>
      <c r="D12" s="6">
        <v>1.9</v>
      </c>
      <c r="E12" s="3">
        <f t="shared" si="3"/>
        <v>0.6333333333333333</v>
      </c>
      <c r="F12" s="4">
        <f t="shared" si="4"/>
        <v>3.833333333333333E-2</v>
      </c>
      <c r="G12">
        <f t="shared" si="0"/>
        <v>3.6666666666666674E-2</v>
      </c>
      <c r="H12" s="11">
        <f t="shared" si="1"/>
        <v>-3.3058872018578302</v>
      </c>
      <c r="I12" s="5"/>
      <c r="J12" s="5"/>
      <c r="K12" s="5"/>
      <c r="L12" s="5"/>
      <c r="M12" s="5"/>
      <c r="N12" s="5"/>
      <c r="O12" s="5"/>
    </row>
    <row r="13" spans="1:20" x14ac:dyDescent="0.2">
      <c r="A13" s="6">
        <f t="shared" si="2"/>
        <v>3510</v>
      </c>
      <c r="B13" s="6">
        <v>58.5</v>
      </c>
      <c r="C13" s="6">
        <v>1.01</v>
      </c>
      <c r="D13" s="6">
        <v>1.99</v>
      </c>
      <c r="E13" s="3">
        <f t="shared" si="3"/>
        <v>0.66333333333333333</v>
      </c>
      <c r="F13" s="4">
        <f t="shared" si="4"/>
        <v>3.0000000000000027E-2</v>
      </c>
      <c r="G13">
        <f t="shared" si="0"/>
        <v>3.3666666666666671E-2</v>
      </c>
      <c r="H13" s="11">
        <f t="shared" si="1"/>
        <v>-3.3912470508089871</v>
      </c>
      <c r="I13" s="5"/>
      <c r="J13" s="5"/>
      <c r="K13" s="5"/>
      <c r="L13" s="5"/>
      <c r="M13" s="5"/>
      <c r="N13" s="5"/>
      <c r="O13" s="5"/>
    </row>
    <row r="14" spans="1:20" x14ac:dyDescent="0.2">
      <c r="A14" s="6">
        <f t="shared" si="2"/>
        <v>3810</v>
      </c>
      <c r="B14" s="6">
        <v>63.5</v>
      </c>
      <c r="C14" s="6">
        <v>0.94</v>
      </c>
      <c r="D14" s="6">
        <v>2.06</v>
      </c>
      <c r="E14" s="3">
        <f t="shared" si="3"/>
        <v>0.68666666666666665</v>
      </c>
      <c r="F14" s="4">
        <f t="shared" si="4"/>
        <v>2.3333333333333317E-2</v>
      </c>
      <c r="G14">
        <f t="shared" si="0"/>
        <v>3.1333333333333338E-2</v>
      </c>
      <c r="H14" s="11">
        <f t="shared" si="1"/>
        <v>-3.4630727853802425</v>
      </c>
      <c r="I14" s="5"/>
      <c r="J14" s="5"/>
      <c r="K14" s="5"/>
      <c r="L14" s="5"/>
      <c r="M14" s="5"/>
      <c r="N14" s="5"/>
      <c r="O14" s="5"/>
    </row>
    <row r="15" spans="1:20" x14ac:dyDescent="0.2">
      <c r="A15" s="6">
        <f t="shared" si="2"/>
        <v>4110</v>
      </c>
      <c r="B15" s="6">
        <v>68.5</v>
      </c>
      <c r="C15" s="6">
        <v>1.1499999999999999</v>
      </c>
      <c r="D15" s="6">
        <v>2.85</v>
      </c>
      <c r="E15" s="3">
        <f t="shared" si="3"/>
        <v>0.71250000000000002</v>
      </c>
      <c r="F15" s="4">
        <f t="shared" si="4"/>
        <v>2.5833333333333375E-2</v>
      </c>
      <c r="G15">
        <f t="shared" si="0"/>
        <v>2.8749999999999998E-2</v>
      </c>
      <c r="H15" s="11">
        <f t="shared" si="1"/>
        <v>-3.5491175117387779</v>
      </c>
      <c r="I15" s="5"/>
      <c r="J15" s="5"/>
      <c r="K15" s="5"/>
      <c r="L15" s="5"/>
      <c r="M15" s="5"/>
      <c r="N15" s="5"/>
      <c r="O15" s="5"/>
    </row>
    <row r="16" spans="1:20" x14ac:dyDescent="0.2">
      <c r="A16" s="6">
        <f t="shared" si="2"/>
        <v>4410</v>
      </c>
      <c r="B16" s="6">
        <v>73.5</v>
      </c>
      <c r="C16" s="6">
        <v>1.08</v>
      </c>
      <c r="D16" s="6">
        <v>2.92</v>
      </c>
      <c r="E16" s="3">
        <f t="shared" si="3"/>
        <v>0.73</v>
      </c>
      <c r="F16" s="4">
        <f t="shared" si="4"/>
        <v>1.749999999999996E-2</v>
      </c>
      <c r="G16">
        <f t="shared" si="0"/>
        <v>2.7000000000000003E-2</v>
      </c>
      <c r="H16" s="11">
        <f t="shared" si="1"/>
        <v>-3.6119184129778077</v>
      </c>
      <c r="I16" s="5"/>
      <c r="J16" s="5"/>
      <c r="K16" s="5"/>
      <c r="L16" s="5"/>
      <c r="M16" s="5"/>
      <c r="N16" s="5"/>
      <c r="O16" s="5"/>
    </row>
    <row r="17" spans="1:28" x14ac:dyDescent="0.2">
      <c r="A17" s="6">
        <f>B17*60</f>
        <v>4710</v>
      </c>
      <c r="B17" s="6">
        <v>78.5</v>
      </c>
      <c r="C17" s="6">
        <v>1.02</v>
      </c>
      <c r="D17" s="6">
        <v>2.98</v>
      </c>
      <c r="E17" s="3">
        <f t="shared" si="3"/>
        <v>0.745</v>
      </c>
      <c r="F17" s="4">
        <f t="shared" si="4"/>
        <v>1.5000000000000013E-2</v>
      </c>
      <c r="G17">
        <f t="shared" si="0"/>
        <v>2.5500000000000002E-2</v>
      </c>
      <c r="H17" s="11">
        <f t="shared" si="1"/>
        <v>-3.6690768268177565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8" x14ac:dyDescent="0.2">
      <c r="A18" s="6">
        <f t="shared" si="2"/>
        <v>5010</v>
      </c>
      <c r="B18" s="6">
        <v>83.5</v>
      </c>
      <c r="C18" s="6">
        <v>0.96</v>
      </c>
      <c r="D18" s="6">
        <v>3.04</v>
      </c>
      <c r="E18" s="3">
        <f t="shared" si="3"/>
        <v>0.76</v>
      </c>
      <c r="F18" s="4">
        <f t="shared" si="4"/>
        <v>1.5000000000000013E-2</v>
      </c>
      <c r="G18">
        <f t="shared" si="0"/>
        <v>2.4E-2</v>
      </c>
      <c r="H18" s="11">
        <f t="shared" si="1"/>
        <v>-3.7297014486341915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8" x14ac:dyDescent="0.2">
      <c r="A19" s="6">
        <f t="shared" si="2"/>
        <v>5310</v>
      </c>
      <c r="B19" s="6">
        <v>88.5</v>
      </c>
      <c r="C19" s="6">
        <v>0.92</v>
      </c>
      <c r="D19" s="6">
        <v>3.08</v>
      </c>
      <c r="E19" s="3">
        <f t="shared" si="3"/>
        <v>0.77</v>
      </c>
      <c r="F19" s="4">
        <f t="shared" si="4"/>
        <v>1.0000000000000009E-2</v>
      </c>
      <c r="G19">
        <f t="shared" si="0"/>
        <v>2.3E-2</v>
      </c>
      <c r="H19" s="11">
        <f t="shared" si="1"/>
        <v>-3.7722610630529876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8" x14ac:dyDescent="0.2">
      <c r="A20" s="6">
        <f t="shared" si="2"/>
        <v>5610</v>
      </c>
      <c r="B20" s="6">
        <v>93.5</v>
      </c>
      <c r="C20" s="6">
        <v>1.1100000000000001</v>
      </c>
      <c r="D20" s="6">
        <v>3.89</v>
      </c>
      <c r="E20" s="3">
        <f t="shared" si="3"/>
        <v>0.77800000000000002</v>
      </c>
      <c r="F20" s="4">
        <f t="shared" si="4"/>
        <v>8.0000000000000071E-3</v>
      </c>
      <c r="G20">
        <f t="shared" si="0"/>
        <v>2.2199999999999998E-2</v>
      </c>
      <c r="H20" s="11">
        <f t="shared" si="1"/>
        <v>-3.8076629901039034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8" x14ac:dyDescent="0.2">
      <c r="A21" s="6">
        <f t="shared" si="2"/>
        <v>5910</v>
      </c>
      <c r="B21" s="6">
        <v>98.5</v>
      </c>
      <c r="C21" s="6">
        <v>1.07</v>
      </c>
      <c r="D21" s="6">
        <v>3.93</v>
      </c>
      <c r="E21" s="3">
        <f t="shared" si="3"/>
        <v>0.78600000000000003</v>
      </c>
      <c r="F21" s="4">
        <f t="shared" si="4"/>
        <v>8.0000000000000071E-3</v>
      </c>
      <c r="G21">
        <f t="shared" si="0"/>
        <v>2.1399999999999999E-2</v>
      </c>
      <c r="H21" s="11">
        <f t="shared" si="1"/>
        <v>-3.8443643569543311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8" x14ac:dyDescent="0.2">
      <c r="A22" s="6">
        <f t="shared" si="2"/>
        <v>6210</v>
      </c>
      <c r="B22" s="6">
        <v>103.5</v>
      </c>
      <c r="C22" s="6">
        <v>1.02</v>
      </c>
      <c r="D22" s="6">
        <v>3.98</v>
      </c>
      <c r="E22" s="3">
        <f t="shared" si="3"/>
        <v>0.79600000000000004</v>
      </c>
      <c r="F22" s="4">
        <f t="shared" si="4"/>
        <v>1.0000000000000009E-2</v>
      </c>
      <c r="G22">
        <f t="shared" si="0"/>
        <v>2.0399999999999998E-2</v>
      </c>
      <c r="H22" s="11">
        <f t="shared" si="1"/>
        <v>-3.8922203781319666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8" x14ac:dyDescent="0.2">
      <c r="A23" s="6">
        <f t="shared" si="2"/>
        <v>6510</v>
      </c>
      <c r="B23" s="6">
        <v>108.5</v>
      </c>
      <c r="C23" s="6">
        <v>0.99</v>
      </c>
      <c r="D23" s="6">
        <v>4.01</v>
      </c>
      <c r="E23" s="3">
        <f t="shared" si="3"/>
        <v>0.80199999999999994</v>
      </c>
      <c r="F23" s="4">
        <f t="shared" si="4"/>
        <v>5.9999999999998943E-3</v>
      </c>
      <c r="G23">
        <f t="shared" si="0"/>
        <v>1.9800000000000009E-2</v>
      </c>
      <c r="H23" s="11">
        <f t="shared" si="1"/>
        <v>-3.9220733412816471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8" x14ac:dyDescent="0.2">
      <c r="A24" s="6">
        <f t="shared" si="2"/>
        <v>6810</v>
      </c>
      <c r="B24" s="6">
        <v>113.5</v>
      </c>
      <c r="C24" s="6">
        <v>0.97</v>
      </c>
      <c r="D24" s="6">
        <v>4.03</v>
      </c>
      <c r="E24" s="3">
        <f t="shared" si="3"/>
        <v>0.80600000000000005</v>
      </c>
      <c r="F24" s="4">
        <f t="shared" si="4"/>
        <v>4.0000000000001146E-3</v>
      </c>
      <c r="G24">
        <f t="shared" si="0"/>
        <v>1.9399999999999997E-2</v>
      </c>
      <c r="H24" s="11">
        <f t="shared" si="1"/>
        <v>-3.9424822129128549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8" x14ac:dyDescent="0.2">
      <c r="A25" s="6">
        <f t="shared" si="2"/>
        <v>7110</v>
      </c>
      <c r="B25" s="6">
        <v>118.5</v>
      </c>
      <c r="C25" s="6">
        <v>0.94</v>
      </c>
      <c r="D25" s="6">
        <v>4.0599999999999996</v>
      </c>
      <c r="E25" s="3">
        <f t="shared" si="3"/>
        <v>0.81199999999999994</v>
      </c>
      <c r="F25" s="4">
        <f t="shared" si="4"/>
        <v>5.9999999999998943E-3</v>
      </c>
      <c r="G25">
        <f t="shared" si="0"/>
        <v>1.8800000000000008E-2</v>
      </c>
      <c r="H25" s="11">
        <f t="shared" si="1"/>
        <v>-3.973898409146233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AB25" t="s">
        <v>0</v>
      </c>
    </row>
    <row r="26" spans="1:28" x14ac:dyDescent="0.2">
      <c r="A26" s="6">
        <f t="shared" si="2"/>
        <v>7410</v>
      </c>
      <c r="B26" s="6">
        <v>123.5</v>
      </c>
      <c r="C26" s="6">
        <v>0.91</v>
      </c>
      <c r="D26" s="6">
        <v>4.09</v>
      </c>
      <c r="E26" s="3">
        <f t="shared" si="3"/>
        <v>0.81799999999999995</v>
      </c>
      <c r="F26" s="4">
        <f t="shared" si="4"/>
        <v>6.0000000000000053E-3</v>
      </c>
      <c r="G26">
        <f t="shared" si="0"/>
        <v>1.8200000000000004E-2</v>
      </c>
      <c r="H26" s="11">
        <f t="shared" si="1"/>
        <v>-4.0063336848993876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8" x14ac:dyDescent="0.2">
      <c r="A27" s="6">
        <f t="shared" si="2"/>
        <v>7710</v>
      </c>
      <c r="B27" s="6">
        <v>128.5</v>
      </c>
      <c r="C27" s="6">
        <v>1.08</v>
      </c>
      <c r="D27" s="6">
        <v>4.92</v>
      </c>
      <c r="E27" s="3">
        <f t="shared" si="3"/>
        <v>0.82</v>
      </c>
      <c r="F27" s="4">
        <f>E27-E26</f>
        <v>2.0000000000000018E-3</v>
      </c>
      <c r="G27">
        <f t="shared" si="0"/>
        <v>1.8000000000000006E-2</v>
      </c>
      <c r="H27" s="11">
        <f t="shared" si="1"/>
        <v>-4.0173835210859723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8" x14ac:dyDescent="0.2">
      <c r="A28" s="6">
        <f t="shared" si="2"/>
        <v>8010</v>
      </c>
      <c r="B28" s="6">
        <v>133.5</v>
      </c>
      <c r="C28" s="6">
        <v>1.05</v>
      </c>
      <c r="D28" s="6">
        <v>4.95</v>
      </c>
      <c r="E28" s="3">
        <f t="shared" si="3"/>
        <v>0.82500000000000007</v>
      </c>
      <c r="F28" s="4">
        <f t="shared" si="4"/>
        <v>5.0000000000001155E-3</v>
      </c>
      <c r="G28">
        <f t="shared" si="0"/>
        <v>1.7499999999999995E-2</v>
      </c>
      <c r="H28" s="11">
        <f t="shared" si="1"/>
        <v>-4.0455543980526691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8" x14ac:dyDescent="0.2">
      <c r="A29" s="6">
        <f t="shared" si="2"/>
        <v>8310</v>
      </c>
      <c r="B29" s="6">
        <v>138.5</v>
      </c>
      <c r="C29" s="6">
        <v>1.04</v>
      </c>
      <c r="D29" s="6">
        <v>4.96</v>
      </c>
      <c r="E29" s="3">
        <f t="shared" si="3"/>
        <v>0.82666666666666666</v>
      </c>
      <c r="F29" s="4">
        <f t="shared" si="4"/>
        <v>1.6666666666665941E-3</v>
      </c>
      <c r="G29">
        <f t="shared" si="0"/>
        <v>1.7333333333333336E-2</v>
      </c>
      <c r="H29" s="11">
        <f t="shared" si="1"/>
        <v>-4.0551238490688188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8" x14ac:dyDescent="0.2">
      <c r="A30" s="6">
        <f t="shared" si="2"/>
        <v>8610</v>
      </c>
      <c r="B30" s="6">
        <v>143.5</v>
      </c>
      <c r="C30" s="6">
        <v>1.01</v>
      </c>
      <c r="D30" s="6">
        <v>4.99</v>
      </c>
      <c r="E30" s="3">
        <f t="shared" si="3"/>
        <v>0.83166666666666667</v>
      </c>
      <c r="F30" s="4">
        <f t="shared" si="4"/>
        <v>5.0000000000000044E-3</v>
      </c>
      <c r="G30">
        <f t="shared" si="0"/>
        <v>1.6833333333333336E-2</v>
      </c>
      <c r="H30" s="11">
        <f t="shared" si="1"/>
        <v>-4.0843942313689325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8" x14ac:dyDescent="0.2">
      <c r="A31" s="6">
        <f t="shared" si="2"/>
        <v>8910</v>
      </c>
      <c r="B31" s="6">
        <v>148.5</v>
      </c>
      <c r="C31" s="6">
        <v>1</v>
      </c>
      <c r="D31" s="6">
        <v>5</v>
      </c>
      <c r="E31" s="3">
        <f t="shared" si="3"/>
        <v>0.83333333333333337</v>
      </c>
      <c r="F31" s="4">
        <f t="shared" si="4"/>
        <v>1.6666666666667052E-3</v>
      </c>
      <c r="G31">
        <f t="shared" si="0"/>
        <v>1.6666666666666663E-2</v>
      </c>
      <c r="H31" s="11">
        <f t="shared" si="1"/>
        <v>-4.0943445622221013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8" x14ac:dyDescent="0.2">
      <c r="A32" s="6">
        <f t="shared" si="2"/>
        <v>9210</v>
      </c>
      <c r="B32" s="6">
        <v>153.5</v>
      </c>
      <c r="C32" s="6">
        <v>0.98</v>
      </c>
      <c r="D32" s="6">
        <v>5.0199999999999996</v>
      </c>
      <c r="E32" s="3">
        <f t="shared" si="3"/>
        <v>0.83666666666666656</v>
      </c>
      <c r="F32" s="4">
        <f t="shared" si="4"/>
        <v>3.3333333333331883E-3</v>
      </c>
      <c r="G32">
        <f>(1-E32)*0.1</f>
        <v>1.6333333333333346E-2</v>
      </c>
      <c r="H32" s="11">
        <f>LN(G32)</f>
        <v>-4.114547269539619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x14ac:dyDescent="0.2">
      <c r="A33" s="6">
        <f t="shared" si="2"/>
        <v>9510</v>
      </c>
      <c r="B33" s="6">
        <v>158.5</v>
      </c>
      <c r="C33" s="6">
        <v>0.98</v>
      </c>
      <c r="D33" s="6">
        <v>5.0199999999999996</v>
      </c>
      <c r="E33" s="3">
        <f t="shared" si="3"/>
        <v>0.83666666666666656</v>
      </c>
      <c r="F33" s="4">
        <f t="shared" si="4"/>
        <v>0</v>
      </c>
      <c r="G33">
        <f t="shared" si="0"/>
        <v>1.6333333333333346E-2</v>
      </c>
      <c r="H33" s="11">
        <f t="shared" si="1"/>
        <v>-4.114547269539619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x14ac:dyDescent="0.2">
      <c r="A34" s="6">
        <f t="shared" si="2"/>
        <v>9810</v>
      </c>
      <c r="B34" s="6">
        <v>163.5</v>
      </c>
      <c r="C34" s="6">
        <v>0.96</v>
      </c>
      <c r="D34" s="6">
        <v>5.04</v>
      </c>
      <c r="E34" s="3">
        <f t="shared" si="3"/>
        <v>0.84</v>
      </c>
      <c r="F34" s="4">
        <f t="shared" si="4"/>
        <v>3.3333333333334103E-3</v>
      </c>
      <c r="G34">
        <f t="shared" si="0"/>
        <v>1.6000000000000004E-2</v>
      </c>
      <c r="H34" s="11">
        <f t="shared" si="1"/>
        <v>-4.1351665567423552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x14ac:dyDescent="0.2">
      <c r="A35" s="6">
        <f t="shared" si="2"/>
        <v>10110</v>
      </c>
      <c r="B35" s="6">
        <v>168.5</v>
      </c>
      <c r="C35" s="6">
        <v>0.95</v>
      </c>
      <c r="D35" s="6">
        <v>5.05</v>
      </c>
      <c r="E35" s="3">
        <f t="shared" si="3"/>
        <v>0.84166666666666667</v>
      </c>
      <c r="F35" s="4">
        <f t="shared" si="4"/>
        <v>1.6666666666667052E-3</v>
      </c>
      <c r="G35">
        <f t="shared" si="0"/>
        <v>1.5833333333333335E-2</v>
      </c>
      <c r="H35" s="11">
        <f t="shared" si="1"/>
        <v>-4.1456378566096515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x14ac:dyDescent="0.2">
      <c r="A36" s="6">
        <f t="shared" si="2"/>
        <v>10410</v>
      </c>
      <c r="B36" s="6">
        <v>173.5</v>
      </c>
      <c r="C36" s="6">
        <v>0.94</v>
      </c>
      <c r="D36" s="6">
        <v>5.0599999999999996</v>
      </c>
      <c r="E36" s="3">
        <f t="shared" si="3"/>
        <v>0.84333333333333327</v>
      </c>
      <c r="F36" s="4">
        <f t="shared" si="4"/>
        <v>1.6666666666665941E-3</v>
      </c>
      <c r="G36">
        <f t="shared" si="0"/>
        <v>1.5666666666666672E-2</v>
      </c>
      <c r="H36" s="11">
        <f t="shared" si="1"/>
        <v>-4.1562199659401875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x14ac:dyDescent="0.2">
      <c r="A37" s="6">
        <f t="shared" si="2"/>
        <v>10710</v>
      </c>
      <c r="B37" s="6">
        <v>178.5</v>
      </c>
      <c r="C37" s="6">
        <v>1.07</v>
      </c>
      <c r="D37" s="6">
        <v>5.93</v>
      </c>
      <c r="E37" s="3">
        <f t="shared" si="3"/>
        <v>0.84714285714285709</v>
      </c>
      <c r="F37" s="4">
        <f t="shared" si="4"/>
        <v>3.8095238095238182E-3</v>
      </c>
      <c r="G37">
        <f t="shared" si="0"/>
        <v>1.5285714285714291E-2</v>
      </c>
      <c r="H37" s="11">
        <f t="shared" si="1"/>
        <v>-4.1808365935755436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x14ac:dyDescent="0.2">
      <c r="A38" s="6">
        <f t="shared" si="2"/>
        <v>11010</v>
      </c>
      <c r="B38" s="6">
        <v>183.5</v>
      </c>
      <c r="C38" s="6">
        <v>0.93</v>
      </c>
      <c r="D38" s="6">
        <v>5.07</v>
      </c>
      <c r="E38" s="3">
        <f t="shared" si="3"/>
        <v>0.84500000000000008</v>
      </c>
      <c r="F38" s="4">
        <f t="shared" si="4"/>
        <v>-2.142857142857002E-3</v>
      </c>
      <c r="G38">
        <f t="shared" si="0"/>
        <v>1.5499999999999993E-2</v>
      </c>
      <c r="H38" s="11">
        <f t="shared" si="1"/>
        <v>-4.1669152550569368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x14ac:dyDescent="0.2">
      <c r="A39" s="6">
        <f t="shared" si="2"/>
        <v>11310</v>
      </c>
      <c r="B39" s="6">
        <v>188.5</v>
      </c>
      <c r="C39" s="6">
        <v>1.07</v>
      </c>
      <c r="D39" s="6">
        <v>5.93</v>
      </c>
      <c r="E39" s="3">
        <f t="shared" si="3"/>
        <v>0.84714285714285709</v>
      </c>
      <c r="F39" s="4">
        <f t="shared" si="4"/>
        <v>2.142857142857002E-3</v>
      </c>
      <c r="G39">
        <f t="shared" si="0"/>
        <v>1.5285714285714291E-2</v>
      </c>
      <c r="H39" s="11">
        <f t="shared" si="1"/>
        <v>-4.1808365935755436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x14ac:dyDescent="0.2">
      <c r="A40" s="6">
        <f t="shared" si="2"/>
        <v>11610</v>
      </c>
      <c r="B40" s="6">
        <v>193.5</v>
      </c>
      <c r="C40" s="6">
        <v>1.05</v>
      </c>
      <c r="D40" s="6">
        <v>5.95</v>
      </c>
      <c r="E40" s="3">
        <f t="shared" si="3"/>
        <v>0.85</v>
      </c>
      <c r="F40" s="4">
        <f t="shared" si="4"/>
        <v>2.8571428571428914E-3</v>
      </c>
      <c r="G40">
        <f t="shared" si="0"/>
        <v>1.5000000000000003E-2</v>
      </c>
      <c r="H40" s="11">
        <f t="shared" si="1"/>
        <v>-4.1997050778799272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x14ac:dyDescent="0.2">
      <c r="A41" s="6">
        <f t="shared" si="2"/>
        <v>11910</v>
      </c>
      <c r="B41" s="6">
        <v>198.5</v>
      </c>
      <c r="C41" s="6">
        <v>1.06</v>
      </c>
      <c r="D41" s="6">
        <v>5.94</v>
      </c>
      <c r="E41" s="3">
        <f t="shared" si="3"/>
        <v>0.84857142857142864</v>
      </c>
      <c r="F41" s="4">
        <f t="shared" si="4"/>
        <v>-1.4285714285713347E-3</v>
      </c>
      <c r="G41">
        <f t="shared" si="0"/>
        <v>1.5142857142857137E-2</v>
      </c>
      <c r="H41" s="11">
        <f t="shared" si="1"/>
        <v>-4.1902263339253834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x14ac:dyDescent="0.2">
      <c r="A42" s="6">
        <f t="shared" si="2"/>
        <v>12210</v>
      </c>
      <c r="B42" s="6">
        <v>203.5</v>
      </c>
      <c r="C42" s="6">
        <v>1.05</v>
      </c>
      <c r="D42" s="6">
        <v>5.95</v>
      </c>
      <c r="E42" s="3">
        <f t="shared" si="3"/>
        <v>0.85</v>
      </c>
      <c r="F42" s="4">
        <f t="shared" si="4"/>
        <v>1.4285714285713347E-3</v>
      </c>
      <c r="G42">
        <f t="shared" si="0"/>
        <v>1.5000000000000003E-2</v>
      </c>
      <c r="H42" s="11">
        <f t="shared" si="1"/>
        <v>-4.1997050778799272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x14ac:dyDescent="0.2">
      <c r="A43" s="6">
        <f t="shared" si="2"/>
        <v>12510</v>
      </c>
      <c r="B43" s="6">
        <v>208.5</v>
      </c>
      <c r="C43" s="6">
        <v>1.05</v>
      </c>
      <c r="D43" s="6">
        <v>5.95</v>
      </c>
      <c r="E43" s="3">
        <f t="shared" si="3"/>
        <v>0.85</v>
      </c>
      <c r="F43" s="4">
        <f t="shared" si="4"/>
        <v>0</v>
      </c>
      <c r="G43">
        <f t="shared" si="0"/>
        <v>1.5000000000000003E-2</v>
      </c>
      <c r="H43" s="11">
        <f t="shared" si="1"/>
        <v>-4.1997050778799272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x14ac:dyDescent="0.2">
      <c r="A44" s="6">
        <f t="shared" si="2"/>
        <v>12810</v>
      </c>
      <c r="B44" s="6">
        <v>213.5</v>
      </c>
      <c r="C44" s="6">
        <v>1.03</v>
      </c>
      <c r="D44" s="6">
        <v>5.97</v>
      </c>
      <c r="E44" s="3">
        <f t="shared" si="3"/>
        <v>0.85285714285714287</v>
      </c>
      <c r="F44" s="4">
        <f t="shared" si="4"/>
        <v>2.8571428571428914E-3</v>
      </c>
      <c r="G44">
        <f t="shared" si="0"/>
        <v>1.4714285714285714E-2</v>
      </c>
      <c r="H44" s="11">
        <f t="shared" si="1"/>
        <v>-4.2189364398078144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ht="20" x14ac:dyDescent="0.2">
      <c r="A45" s="6">
        <f t="shared" si="2"/>
        <v>13110</v>
      </c>
      <c r="B45" s="6">
        <v>218.5</v>
      </c>
      <c r="C45" s="6">
        <v>1.04</v>
      </c>
      <c r="D45" s="6">
        <v>5.96</v>
      </c>
      <c r="E45" s="3">
        <f t="shared" si="3"/>
        <v>0.85142857142857142</v>
      </c>
      <c r="F45" s="4">
        <f t="shared" si="4"/>
        <v>-1.4285714285714457E-3</v>
      </c>
      <c r="G45">
        <f t="shared" si="0"/>
        <v>1.4857142857142859E-2</v>
      </c>
      <c r="H45" s="11">
        <f t="shared" si="1"/>
        <v>-4.2092745288960778</v>
      </c>
      <c r="I45" s="1"/>
      <c r="J45" s="1"/>
      <c r="K45" s="1"/>
      <c r="L45" s="2"/>
      <c r="M45" s="1"/>
      <c r="N45" s="1"/>
      <c r="O45" s="1"/>
      <c r="P45" s="1"/>
      <c r="Q45" s="1"/>
      <c r="R45" s="1"/>
      <c r="S45" s="1"/>
      <c r="T45" s="1"/>
    </row>
    <row r="46" spans="1:20" x14ac:dyDescent="0.2">
      <c r="A46" s="6">
        <f t="shared" si="2"/>
        <v>13410</v>
      </c>
      <c r="B46" s="6">
        <v>223.5</v>
      </c>
      <c r="C46" s="6">
        <v>1.04</v>
      </c>
      <c r="D46" s="6">
        <v>5.96</v>
      </c>
      <c r="E46" s="3">
        <f t="shared" si="3"/>
        <v>0.85142857142857142</v>
      </c>
      <c r="F46" s="4">
        <f t="shared" si="4"/>
        <v>0</v>
      </c>
      <c r="G46">
        <f t="shared" si="0"/>
        <v>1.4857142857142859E-2</v>
      </c>
      <c r="H46" s="11">
        <f t="shared" si="1"/>
        <v>-4.2092745288960778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x14ac:dyDescent="0.2">
      <c r="A47" s="6">
        <f t="shared" si="2"/>
        <v>13710</v>
      </c>
      <c r="B47" s="6">
        <v>228.5</v>
      </c>
      <c r="C47" s="6">
        <v>1.03</v>
      </c>
      <c r="D47" s="6">
        <v>5.97</v>
      </c>
      <c r="E47" s="3">
        <f t="shared" si="3"/>
        <v>0.85285714285714287</v>
      </c>
      <c r="F47" s="4">
        <f t="shared" si="4"/>
        <v>1.4285714285714457E-3</v>
      </c>
      <c r="G47">
        <f t="shared" si="0"/>
        <v>1.4714285714285714E-2</v>
      </c>
      <c r="H47" s="11">
        <f t="shared" si="1"/>
        <v>-4.2189364398078144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x14ac:dyDescent="0.2">
      <c r="A48" s="6">
        <f t="shared" si="2"/>
        <v>14010</v>
      </c>
      <c r="B48" s="6">
        <v>233.5</v>
      </c>
      <c r="C48" s="6">
        <v>1.04</v>
      </c>
      <c r="D48" s="6">
        <v>5.96</v>
      </c>
      <c r="E48" s="3">
        <f t="shared" si="3"/>
        <v>0.85142857142857142</v>
      </c>
      <c r="F48" s="4">
        <f t="shared" si="4"/>
        <v>-1.4285714285714457E-3</v>
      </c>
      <c r="G48">
        <f t="shared" si="0"/>
        <v>1.4857142857142859E-2</v>
      </c>
      <c r="H48" s="11">
        <f t="shared" si="1"/>
        <v>-4.2092745288960778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x14ac:dyDescent="0.2">
      <c r="A49" s="6">
        <f t="shared" si="2"/>
        <v>14310</v>
      </c>
      <c r="B49" s="6">
        <v>238.5</v>
      </c>
      <c r="C49" s="6">
        <v>1.04</v>
      </c>
      <c r="D49" s="6">
        <v>5.96</v>
      </c>
      <c r="E49" s="3">
        <f t="shared" si="3"/>
        <v>0.85142857142857142</v>
      </c>
      <c r="F49" s="4">
        <f t="shared" si="4"/>
        <v>0</v>
      </c>
      <c r="G49">
        <f t="shared" si="0"/>
        <v>1.4857142857142859E-2</v>
      </c>
      <c r="H49" s="11">
        <f t="shared" si="1"/>
        <v>-4.2092745288960778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x14ac:dyDescent="0.2">
      <c r="A50" s="6">
        <f t="shared" si="2"/>
        <v>14610</v>
      </c>
      <c r="B50" s="6">
        <v>243.5</v>
      </c>
      <c r="C50" s="6">
        <v>1.02</v>
      </c>
      <c r="D50" s="6">
        <v>5.98</v>
      </c>
      <c r="E50" s="3">
        <f t="shared" si="3"/>
        <v>0.85428571428571431</v>
      </c>
      <c r="F50" s="4">
        <f t="shared" si="4"/>
        <v>2.8571428571428914E-3</v>
      </c>
      <c r="G50">
        <f t="shared" si="0"/>
        <v>1.4571428571428569E-2</v>
      </c>
      <c r="H50" s="11">
        <f t="shared" si="1"/>
        <v>-4.2286926147531796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x14ac:dyDescent="0.2">
      <c r="A51" s="6">
        <f t="shared" si="2"/>
        <v>14910</v>
      </c>
      <c r="B51" s="6">
        <v>248.5</v>
      </c>
      <c r="C51" s="6">
        <v>1.01</v>
      </c>
      <c r="D51" s="6">
        <v>5.99</v>
      </c>
      <c r="E51" s="3">
        <f t="shared" si="3"/>
        <v>0.85571428571428576</v>
      </c>
      <c r="F51" s="4">
        <f t="shared" si="4"/>
        <v>1.4285714285714457E-3</v>
      </c>
      <c r="G51">
        <f t="shared" si="0"/>
        <v>1.4428571428571424E-2</v>
      </c>
      <c r="H51" s="11">
        <f t="shared" si="1"/>
        <v>-4.2385449111961915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x14ac:dyDescent="0.2">
      <c r="A52" s="6">
        <f t="shared" si="2"/>
        <v>15210</v>
      </c>
      <c r="B52" s="6">
        <v>253.5</v>
      </c>
      <c r="C52" s="6">
        <v>1.01</v>
      </c>
      <c r="D52" s="6">
        <v>5.99</v>
      </c>
      <c r="E52" s="3">
        <f t="shared" si="3"/>
        <v>0.85571428571428576</v>
      </c>
      <c r="F52" s="4">
        <f t="shared" si="4"/>
        <v>0</v>
      </c>
      <c r="G52">
        <f t="shared" si="0"/>
        <v>1.4428571428571424E-2</v>
      </c>
      <c r="H52" s="11">
        <f t="shared" si="1"/>
        <v>-4.2385449111961915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x14ac:dyDescent="0.2">
      <c r="A53" s="6">
        <f t="shared" si="2"/>
        <v>15510</v>
      </c>
      <c r="B53" s="6">
        <v>258.5</v>
      </c>
      <c r="C53" s="6">
        <v>1.02</v>
      </c>
      <c r="D53" s="6">
        <v>5.98</v>
      </c>
      <c r="E53" s="3">
        <f t="shared" si="3"/>
        <v>0.85428571428571431</v>
      </c>
      <c r="F53" s="4">
        <f t="shared" si="4"/>
        <v>-1.4285714285714457E-3</v>
      </c>
      <c r="G53">
        <f t="shared" si="0"/>
        <v>1.4571428571428569E-2</v>
      </c>
      <c r="H53" s="11">
        <f t="shared" si="1"/>
        <v>-4.2286926147531796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x14ac:dyDescent="0.2">
      <c r="A54" s="6">
        <f t="shared" si="2"/>
        <v>15810</v>
      </c>
      <c r="B54" s="6">
        <v>263.5</v>
      </c>
      <c r="C54" s="6">
        <v>1.01</v>
      </c>
      <c r="D54" s="6">
        <v>5.99</v>
      </c>
      <c r="E54" s="3">
        <f t="shared" ref="E54:E61" si="5">D54/(D54+C54)</f>
        <v>0.85571428571428576</v>
      </c>
      <c r="F54" s="4">
        <f t="shared" ref="F54:F61" si="6">E54-E53</f>
        <v>1.4285714285714457E-3</v>
      </c>
      <c r="G54">
        <f t="shared" si="0"/>
        <v>1.4428571428571424E-2</v>
      </c>
      <c r="H54" s="11">
        <f t="shared" si="1"/>
        <v>-4.2385449111961915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x14ac:dyDescent="0.2">
      <c r="A55" s="6">
        <f t="shared" si="2"/>
        <v>16110</v>
      </c>
      <c r="B55" s="6">
        <v>268.5</v>
      </c>
      <c r="C55" s="6">
        <v>1.01</v>
      </c>
      <c r="D55" s="6">
        <v>5.99</v>
      </c>
      <c r="E55" s="3">
        <f t="shared" si="5"/>
        <v>0.85571428571428576</v>
      </c>
      <c r="F55" s="4">
        <f t="shared" si="6"/>
        <v>0</v>
      </c>
      <c r="G55">
        <f t="shared" si="0"/>
        <v>1.4428571428571424E-2</v>
      </c>
      <c r="H55" s="11">
        <f t="shared" si="1"/>
        <v>-4.2385449111961915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x14ac:dyDescent="0.2">
      <c r="A56" s="6">
        <f t="shared" si="2"/>
        <v>16410</v>
      </c>
      <c r="B56" s="6">
        <v>273.5</v>
      </c>
      <c r="C56" s="6">
        <v>1.01</v>
      </c>
      <c r="D56" s="6">
        <v>5.99</v>
      </c>
      <c r="E56" s="3">
        <f t="shared" si="5"/>
        <v>0.85571428571428576</v>
      </c>
      <c r="F56" s="4">
        <f t="shared" si="6"/>
        <v>0</v>
      </c>
      <c r="G56">
        <f t="shared" si="0"/>
        <v>1.4428571428571424E-2</v>
      </c>
      <c r="H56" s="11">
        <f t="shared" si="1"/>
        <v>-4.2385449111961915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x14ac:dyDescent="0.2">
      <c r="A57" s="6">
        <f t="shared" si="2"/>
        <v>16710</v>
      </c>
      <c r="B57" s="6">
        <v>278.5</v>
      </c>
      <c r="C57" s="6">
        <v>1.01</v>
      </c>
      <c r="D57" s="6">
        <v>5.99</v>
      </c>
      <c r="E57" s="3">
        <f t="shared" si="5"/>
        <v>0.85571428571428576</v>
      </c>
      <c r="F57" s="4">
        <f t="shared" si="6"/>
        <v>0</v>
      </c>
      <c r="G57">
        <f t="shared" si="0"/>
        <v>1.4428571428571424E-2</v>
      </c>
      <c r="H57" s="11">
        <f t="shared" si="1"/>
        <v>-4.2385449111961915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x14ac:dyDescent="0.2">
      <c r="A58" s="6">
        <f t="shared" si="2"/>
        <v>17010</v>
      </c>
      <c r="B58" s="6">
        <v>283.5</v>
      </c>
      <c r="C58" s="6">
        <v>1.01</v>
      </c>
      <c r="D58" s="6">
        <v>5.99</v>
      </c>
      <c r="E58" s="3">
        <f t="shared" si="5"/>
        <v>0.85571428571428576</v>
      </c>
      <c r="F58" s="4">
        <f t="shared" si="6"/>
        <v>0</v>
      </c>
      <c r="G58">
        <f t="shared" si="0"/>
        <v>1.4428571428571424E-2</v>
      </c>
      <c r="H58" s="11">
        <f t="shared" si="1"/>
        <v>-4.2385449111961915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x14ac:dyDescent="0.2">
      <c r="A59" s="6">
        <f t="shared" si="2"/>
        <v>17310</v>
      </c>
      <c r="B59" s="6">
        <v>288.5</v>
      </c>
      <c r="C59" s="6">
        <v>0.99</v>
      </c>
      <c r="D59" s="6">
        <v>6.01</v>
      </c>
      <c r="E59" s="3">
        <f t="shared" si="5"/>
        <v>0.85857142857142854</v>
      </c>
      <c r="F59" s="4">
        <f t="shared" si="6"/>
        <v>2.8571428571427804E-3</v>
      </c>
      <c r="G59">
        <f t="shared" si="0"/>
        <v>1.4142857142857146E-2</v>
      </c>
      <c r="H59" s="11">
        <f t="shared" si="1"/>
        <v>-4.2585455779028605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x14ac:dyDescent="0.2">
      <c r="A60" s="6">
        <f t="shared" si="2"/>
        <v>17610</v>
      </c>
      <c r="B60" s="6">
        <v>293.5</v>
      </c>
      <c r="C60" s="6">
        <v>1.01</v>
      </c>
      <c r="D60" s="6">
        <v>5.99</v>
      </c>
      <c r="E60" s="3">
        <f t="shared" si="5"/>
        <v>0.85571428571428576</v>
      </c>
      <c r="F60" s="4">
        <f t="shared" si="6"/>
        <v>-2.8571428571427804E-3</v>
      </c>
      <c r="G60">
        <f t="shared" si="0"/>
        <v>1.4428571428571424E-2</v>
      </c>
      <c r="H60" s="11">
        <f t="shared" si="1"/>
        <v>-4.2385449111961915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x14ac:dyDescent="0.2">
      <c r="A61" s="6">
        <f t="shared" si="2"/>
        <v>17910</v>
      </c>
      <c r="B61" s="6">
        <v>298.5</v>
      </c>
      <c r="C61" s="6">
        <v>1</v>
      </c>
      <c r="D61" s="6">
        <v>6</v>
      </c>
      <c r="E61" s="3">
        <f t="shared" si="5"/>
        <v>0.8571428571428571</v>
      </c>
      <c r="F61" s="4">
        <f t="shared" si="6"/>
        <v>1.4285714285713347E-3</v>
      </c>
      <c r="G61">
        <f t="shared" si="0"/>
        <v>1.428571428571429E-2</v>
      </c>
      <c r="H61" s="11">
        <f t="shared" si="1"/>
        <v>-4.2484952420493585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x14ac:dyDescent="0.2">
      <c r="A62" s="6"/>
      <c r="B62" s="6"/>
      <c r="C62" s="6"/>
      <c r="D62" s="6"/>
      <c r="E62" s="3"/>
      <c r="F62" s="4"/>
      <c r="G62" s="41"/>
      <c r="H62" s="4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x14ac:dyDescent="0.2">
      <c r="A63" s="6"/>
      <c r="B63" s="6"/>
      <c r="C63" s="6"/>
      <c r="D63" s="6"/>
      <c r="E63" s="3"/>
      <c r="F63" s="4"/>
      <c r="G63" s="41"/>
      <c r="H63" s="4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x14ac:dyDescent="0.2">
      <c r="A64" s="1"/>
      <c r="B64" s="1"/>
      <c r="C64" s="6"/>
      <c r="D64" s="6"/>
      <c r="E64" s="1"/>
      <c r="F64" s="4"/>
      <c r="G64" s="41"/>
      <c r="H64" s="4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x14ac:dyDescent="0.2">
      <c r="A65" s="1"/>
      <c r="B65" s="1"/>
      <c r="C65" s="6"/>
      <c r="D65" s="6"/>
      <c r="E65" s="1"/>
      <c r="F65" s="1"/>
      <c r="G65" s="41"/>
      <c r="H65" s="4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x14ac:dyDescent="0.2">
      <c r="A66" s="1"/>
      <c r="B66" s="1"/>
      <c r="C66" s="6"/>
      <c r="D66" s="6"/>
      <c r="E66" s="1"/>
      <c r="F66" s="1"/>
      <c r="G66" s="41"/>
      <c r="H66" s="4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x14ac:dyDescent="0.2">
      <c r="A67" s="1"/>
      <c r="B67" s="1"/>
      <c r="C67" s="6"/>
      <c r="D67" s="6"/>
      <c r="E67" s="1"/>
      <c r="F67" s="1"/>
      <c r="G67" s="41"/>
      <c r="H67" s="4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x14ac:dyDescent="0.2">
      <c r="A68" s="1"/>
      <c r="B68" s="1"/>
      <c r="C68" s="6"/>
      <c r="D68" s="6"/>
      <c r="E68" s="1"/>
      <c r="F68" s="1"/>
      <c r="G68" s="41"/>
      <c r="H68" s="4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x14ac:dyDescent="0.2">
      <c r="A69" s="1"/>
      <c r="B69" s="1"/>
      <c r="C69" s="6"/>
      <c r="D69" s="6"/>
      <c r="E69" s="1"/>
      <c r="F69" s="1"/>
      <c r="G69" s="41"/>
      <c r="H69" s="4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x14ac:dyDescent="0.2">
      <c r="A70" s="1"/>
      <c r="B70" s="1"/>
      <c r="C70" s="6"/>
      <c r="D70" s="6"/>
      <c r="E70" s="1"/>
      <c r="F70" s="1"/>
      <c r="G70" s="41"/>
      <c r="H70" s="4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x14ac:dyDescent="0.2">
      <c r="A71" s="1"/>
      <c r="B71" s="1"/>
      <c r="C71" s="6"/>
      <c r="D71" s="6"/>
      <c r="E71" s="1"/>
      <c r="F71" s="1"/>
      <c r="G71" s="41"/>
      <c r="H71" s="4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x14ac:dyDescent="0.2">
      <c r="A72" s="1"/>
      <c r="B72" s="1"/>
      <c r="C72" s="6"/>
      <c r="D72" s="6"/>
      <c r="E72" s="1"/>
      <c r="F72" s="1"/>
      <c r="G72" s="41"/>
      <c r="H72" s="4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x14ac:dyDescent="0.2">
      <c r="A73" s="1"/>
      <c r="B73" s="1"/>
      <c r="C73" s="6"/>
      <c r="D73" s="6"/>
      <c r="E73" s="1"/>
      <c r="F73" s="1"/>
      <c r="G73" s="41"/>
      <c r="H73" s="4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x14ac:dyDescent="0.2">
      <c r="A74" s="1"/>
      <c r="B74" s="1"/>
      <c r="C74" s="6"/>
      <c r="D74" s="6"/>
      <c r="E74" s="1"/>
      <c r="F74" s="1"/>
      <c r="G74" s="41"/>
      <c r="H74" s="4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x14ac:dyDescent="0.2">
      <c r="A75" s="1"/>
      <c r="B75" s="1"/>
      <c r="C75" s="6"/>
      <c r="D75" s="6"/>
      <c r="E75" s="1"/>
      <c r="F75" s="1"/>
      <c r="G75" s="41"/>
      <c r="H75" s="4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x14ac:dyDescent="0.2">
      <c r="A76" s="1"/>
      <c r="B76" s="1"/>
      <c r="C76" s="6"/>
      <c r="D76" s="6"/>
      <c r="E76" s="1"/>
      <c r="F76" s="1"/>
      <c r="G76" s="41"/>
      <c r="H76" s="4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x14ac:dyDescent="0.2">
      <c r="A77" s="1"/>
      <c r="B77" s="1"/>
      <c r="C77" s="6"/>
      <c r="D77" s="6"/>
      <c r="E77" s="1"/>
      <c r="F77" s="1"/>
      <c r="G77" s="41"/>
      <c r="H77" s="4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x14ac:dyDescent="0.2">
      <c r="A78" s="1"/>
      <c r="B78" s="1"/>
      <c r="C78" s="6"/>
      <c r="D78" s="6"/>
      <c r="E78" s="1"/>
      <c r="F78" s="1"/>
      <c r="G78" s="41"/>
      <c r="H78" s="4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x14ac:dyDescent="0.2">
      <c r="A79" s="1"/>
      <c r="B79" s="1"/>
      <c r="C79" s="6"/>
      <c r="D79" s="6"/>
      <c r="E79" s="1"/>
      <c r="F79" s="1"/>
      <c r="G79" s="41"/>
      <c r="H79" s="4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x14ac:dyDescent="0.2">
      <c r="A80" s="1"/>
      <c r="B80" s="1"/>
      <c r="C80" s="6"/>
      <c r="D80" s="6"/>
      <c r="E80" s="1"/>
      <c r="F80" s="1"/>
      <c r="G80" s="41"/>
      <c r="H80" s="4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x14ac:dyDescent="0.2">
      <c r="A81" s="1"/>
      <c r="B81" s="1"/>
      <c r="C81" s="6"/>
      <c r="D81" s="6"/>
      <c r="E81" s="1"/>
      <c r="F81" s="1"/>
      <c r="G81" s="41"/>
      <c r="H81" s="4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x14ac:dyDescent="0.2">
      <c r="A82" s="1"/>
      <c r="B82" s="1"/>
      <c r="C82" s="6"/>
      <c r="D82" s="6"/>
      <c r="E82" s="1"/>
      <c r="F82" s="1"/>
      <c r="G82" s="41"/>
      <c r="H82" s="4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x14ac:dyDescent="0.2">
      <c r="A83" s="1"/>
      <c r="B83" s="1"/>
      <c r="C83" s="6"/>
      <c r="D83" s="6"/>
      <c r="E83" s="1"/>
      <c r="F83" s="1"/>
      <c r="G83" s="41"/>
      <c r="H83" s="4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x14ac:dyDescent="0.2">
      <c r="A84" s="1"/>
      <c r="B84" s="1"/>
      <c r="C84" s="6"/>
      <c r="D84" s="6"/>
      <c r="E84" s="1"/>
      <c r="F84" s="1"/>
      <c r="G84" s="41"/>
      <c r="H84" s="4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x14ac:dyDescent="0.2">
      <c r="A85" s="1"/>
      <c r="B85" s="1"/>
      <c r="C85" s="6"/>
      <c r="D85" s="6"/>
      <c r="E85" s="1"/>
      <c r="F85" s="1"/>
      <c r="G85" s="41"/>
      <c r="H85" s="4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x14ac:dyDescent="0.2">
      <c r="A86" s="1"/>
      <c r="B86" s="1"/>
      <c r="C86" s="6"/>
      <c r="D86" s="6"/>
      <c r="E86" s="1"/>
      <c r="F86" s="1"/>
      <c r="G86" s="41"/>
      <c r="H86" s="4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x14ac:dyDescent="0.2">
      <c r="A87" s="1"/>
      <c r="B87" s="1"/>
      <c r="C87" s="6"/>
      <c r="D87" s="6"/>
      <c r="E87" s="1"/>
      <c r="F87" s="1"/>
      <c r="G87" s="41"/>
      <c r="H87" s="4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x14ac:dyDescent="0.2">
      <c r="A88" s="1"/>
      <c r="B88" s="1"/>
      <c r="C88" s="6"/>
      <c r="D88" s="6"/>
      <c r="E88" s="1"/>
      <c r="F88" s="1"/>
      <c r="G88" s="41"/>
      <c r="H88" s="4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x14ac:dyDescent="0.2">
      <c r="A89" s="1"/>
      <c r="B89" s="1"/>
      <c r="C89" s="6"/>
      <c r="D89" s="6"/>
      <c r="E89" s="1"/>
      <c r="F89" s="1"/>
      <c r="G89" s="41"/>
      <c r="H89" s="4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x14ac:dyDescent="0.2">
      <c r="A90" s="1"/>
      <c r="B90" s="1"/>
      <c r="C90" s="6"/>
      <c r="D90" s="6"/>
      <c r="E90" s="1"/>
      <c r="F90" s="1"/>
      <c r="G90" s="41"/>
      <c r="H90" s="4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x14ac:dyDescent="0.2">
      <c r="A91" s="1"/>
      <c r="B91" s="1"/>
      <c r="C91" s="6"/>
      <c r="D91" s="6"/>
      <c r="E91" s="1"/>
      <c r="F91" s="1"/>
      <c r="G91" s="41"/>
      <c r="H91" s="4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x14ac:dyDescent="0.2">
      <c r="A92" s="1"/>
      <c r="B92" s="1"/>
      <c r="C92" s="6"/>
      <c r="D92" s="6"/>
      <c r="E92" s="1"/>
      <c r="F92" s="1"/>
      <c r="G92" s="41"/>
      <c r="H92" s="4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x14ac:dyDescent="0.2">
      <c r="A93" s="1"/>
      <c r="B93" s="1"/>
      <c r="C93" s="6"/>
      <c r="D93" s="6"/>
      <c r="E93" s="1"/>
      <c r="F93" s="1"/>
      <c r="G93" s="41"/>
      <c r="H93" s="4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</sheetData>
  <phoneticPr fontId="7" type="noConversion"/>
  <hyperlinks>
    <hyperlink ref="Q11" r:id="rId1"/>
  </hyperlinks>
  <pageMargins left="0.7" right="0.7" top="0.75" bottom="0.75" header="0.3" footer="0.3"/>
  <pageSetup paperSize="9" orientation="landscape" horizontalDpi="0" verticalDpi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3"/>
  <sheetViews>
    <sheetView workbookViewId="0">
      <selection activeCell="G1" sqref="G1:H1048576"/>
    </sheetView>
  </sheetViews>
  <sheetFormatPr baseColWidth="10" defaultColWidth="11" defaultRowHeight="16" x14ac:dyDescent="0.2"/>
  <cols>
    <col min="1" max="1" width="17.1640625" bestFit="1" customWidth="1"/>
    <col min="2" max="4" width="17.1640625" customWidth="1"/>
    <col min="5" max="6" width="19.83203125" bestFit="1" customWidth="1"/>
    <col min="16" max="16" width="6.83203125" customWidth="1"/>
    <col min="24" max="24" width="10.83203125" customWidth="1"/>
    <col min="26" max="26" width="10.83203125" customWidth="1"/>
  </cols>
  <sheetData>
    <row r="1" spans="1:20" ht="24" x14ac:dyDescent="0.2">
      <c r="A1" s="7" t="s">
        <v>5</v>
      </c>
      <c r="B1" s="7" t="s">
        <v>6</v>
      </c>
      <c r="C1" s="7" t="s">
        <v>4</v>
      </c>
      <c r="D1" s="7" t="s">
        <v>7</v>
      </c>
      <c r="E1" s="7" t="s">
        <v>1</v>
      </c>
      <c r="F1" s="7" t="s">
        <v>3</v>
      </c>
      <c r="G1" s="1" t="s">
        <v>35</v>
      </c>
      <c r="H1" s="1" t="s">
        <v>36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x14ac:dyDescent="0.2">
      <c r="A2" s="6">
        <v>0</v>
      </c>
      <c r="B2" s="6">
        <f>A2/60</f>
        <v>0</v>
      </c>
      <c r="C2" s="1">
        <v>1</v>
      </c>
      <c r="D2" s="1">
        <v>0</v>
      </c>
      <c r="E2" s="3">
        <f>D2/(D2+C2)</f>
        <v>0</v>
      </c>
      <c r="F2" s="4">
        <f>E2</f>
        <v>0</v>
      </c>
      <c r="G2">
        <f>(1-E2)*0.1</f>
        <v>0.1</v>
      </c>
      <c r="H2" s="11">
        <f>LN(G2)</f>
        <v>-2.3025850929940455</v>
      </c>
      <c r="I2" s="11"/>
      <c r="J2" s="60"/>
      <c r="K2" s="60"/>
      <c r="L2" s="60"/>
      <c r="M2" s="60"/>
      <c r="N2" s="60"/>
      <c r="O2" s="60"/>
      <c r="P2" s="60"/>
      <c r="Q2" s="60"/>
    </row>
    <row r="3" spans="1:20" x14ac:dyDescent="0.2">
      <c r="A3" s="6">
        <v>120</v>
      </c>
      <c r="B3" s="6">
        <f>A3/60</f>
        <v>2</v>
      </c>
      <c r="C3" s="1">
        <v>3.9</v>
      </c>
      <c r="D3" s="1">
        <v>0.54</v>
      </c>
      <c r="E3" s="3">
        <f>D3/(D3+C3)</f>
        <v>0.12162162162162164</v>
      </c>
      <c r="F3" s="4">
        <f>E3</f>
        <v>0.12162162162162164</v>
      </c>
      <c r="G3">
        <f t="shared" ref="G3:G31" si="0">(1-E3)*0.1</f>
        <v>8.7837837837837843E-2</v>
      </c>
      <c r="H3" s="11">
        <f t="shared" ref="H3:H31" si="1">LN(G3)</f>
        <v>-2.4322629163025784</v>
      </c>
      <c r="I3" s="11"/>
      <c r="J3" s="60"/>
      <c r="K3" s="60"/>
      <c r="L3" s="60"/>
      <c r="M3" s="60"/>
      <c r="N3" s="60"/>
      <c r="O3" s="60"/>
      <c r="P3" s="60"/>
      <c r="Q3" s="60"/>
    </row>
    <row r="4" spans="1:20" ht="19" x14ac:dyDescent="0.25">
      <c r="A4" s="6">
        <v>180</v>
      </c>
      <c r="B4" s="6">
        <f>A4/60</f>
        <v>3</v>
      </c>
      <c r="C4" s="1">
        <v>3.13</v>
      </c>
      <c r="D4" s="1">
        <v>0.95</v>
      </c>
      <c r="E4" s="3">
        <f>D4/(D4+C4)</f>
        <v>0.23284313725490194</v>
      </c>
      <c r="F4" s="4">
        <f>E4-E3</f>
        <v>0.1112215156332803</v>
      </c>
      <c r="G4">
        <f t="shared" si="0"/>
        <v>7.6715686274509809E-2</v>
      </c>
      <c r="H4" s="11">
        <f t="shared" si="1"/>
        <v>-2.567649076858054</v>
      </c>
      <c r="I4" s="11"/>
      <c r="J4" s="12" t="s">
        <v>8</v>
      </c>
      <c r="K4" s="60"/>
      <c r="L4" s="60"/>
      <c r="M4" s="60"/>
      <c r="N4" s="60"/>
      <c r="O4" s="60"/>
      <c r="P4" s="60"/>
      <c r="Q4" s="60"/>
    </row>
    <row r="5" spans="1:20" x14ac:dyDescent="0.2">
      <c r="A5" s="6">
        <v>240</v>
      </c>
      <c r="B5" s="6">
        <f t="shared" ref="B5:B31" si="2">A5/60</f>
        <v>4</v>
      </c>
      <c r="C5" s="1">
        <v>1.79</v>
      </c>
      <c r="D5" s="1">
        <v>0.92</v>
      </c>
      <c r="E5" s="3">
        <f t="shared" ref="E5:E31" si="3">D5/(D5+C5)</f>
        <v>0.33948339483394835</v>
      </c>
      <c r="F5" s="4">
        <f>E5-E4</f>
        <v>0.10664025757904641</v>
      </c>
      <c r="G5">
        <f t="shared" si="0"/>
        <v>6.605166051660516E-2</v>
      </c>
      <c r="H5" s="11">
        <f t="shared" si="1"/>
        <v>-2.7173181080329916</v>
      </c>
      <c r="I5" s="11"/>
      <c r="J5" s="60"/>
      <c r="K5" s="60"/>
      <c r="L5" s="60"/>
      <c r="M5" s="60"/>
      <c r="N5" s="60"/>
      <c r="O5" s="60"/>
      <c r="P5" s="60"/>
      <c r="Q5" s="60"/>
    </row>
    <row r="6" spans="1:20" x14ac:dyDescent="0.2">
      <c r="A6" s="6">
        <v>300</v>
      </c>
      <c r="B6" s="6">
        <f t="shared" si="2"/>
        <v>5</v>
      </c>
      <c r="C6" s="6">
        <v>1.1599999999999999</v>
      </c>
      <c r="D6" s="6">
        <v>0.88</v>
      </c>
      <c r="E6" s="3">
        <f t="shared" si="3"/>
        <v>0.43137254901960786</v>
      </c>
      <c r="F6" s="4">
        <f t="shared" ref="F6:F31" si="4">E6-E5</f>
        <v>9.1889154185659516E-2</v>
      </c>
      <c r="G6">
        <f t="shared" si="0"/>
        <v>5.6862745098039215E-2</v>
      </c>
      <c r="H6" s="11">
        <f t="shared" si="1"/>
        <v>-2.8671148957318975</v>
      </c>
      <c r="I6" s="11"/>
      <c r="J6" s="60"/>
      <c r="K6" s="60"/>
      <c r="L6" s="60"/>
      <c r="M6" s="60"/>
      <c r="N6" s="60"/>
      <c r="O6" s="60"/>
      <c r="P6" s="60"/>
      <c r="Q6" s="60"/>
    </row>
    <row r="7" spans="1:20" x14ac:dyDescent="0.2">
      <c r="A7" s="6">
        <v>360</v>
      </c>
      <c r="B7" s="6">
        <f t="shared" si="2"/>
        <v>6</v>
      </c>
      <c r="C7" s="6">
        <v>1.01</v>
      </c>
      <c r="D7" s="6">
        <v>1.05</v>
      </c>
      <c r="E7" s="3">
        <f t="shared" si="3"/>
        <v>0.50970873786407767</v>
      </c>
      <c r="F7" s="4">
        <f t="shared" si="4"/>
        <v>7.8336188844469801E-2</v>
      </c>
      <c r="G7">
        <f t="shared" si="0"/>
        <v>4.9029126213592233E-2</v>
      </c>
      <c r="H7" s="11">
        <f t="shared" si="1"/>
        <v>-3.0153407449423675</v>
      </c>
      <c r="I7" s="11"/>
      <c r="J7" s="60"/>
      <c r="K7" s="60"/>
      <c r="L7" s="60"/>
      <c r="M7" s="60"/>
      <c r="N7" s="60"/>
      <c r="O7" s="60"/>
      <c r="P7" s="60"/>
      <c r="Q7" s="60"/>
    </row>
    <row r="8" spans="1:20" x14ac:dyDescent="0.2">
      <c r="A8" s="6">
        <v>420</v>
      </c>
      <c r="B8" s="6">
        <f t="shared" si="2"/>
        <v>7</v>
      </c>
      <c r="C8" s="6">
        <v>0.9</v>
      </c>
      <c r="D8" s="6">
        <v>1.2</v>
      </c>
      <c r="E8" s="3">
        <f t="shared" si="3"/>
        <v>0.5714285714285714</v>
      </c>
      <c r="F8" s="4">
        <f t="shared" si="4"/>
        <v>6.1719833564493731E-2</v>
      </c>
      <c r="G8">
        <f t="shared" si="0"/>
        <v>4.2857142857142864E-2</v>
      </c>
      <c r="H8" s="11">
        <f t="shared" si="1"/>
        <v>-3.1498829533812489</v>
      </c>
      <c r="I8" s="11"/>
      <c r="J8" s="60"/>
      <c r="K8" s="60"/>
      <c r="L8" s="60"/>
      <c r="M8" s="60"/>
      <c r="N8" s="60"/>
      <c r="O8" s="60"/>
      <c r="P8" s="60"/>
      <c r="Q8" s="60"/>
    </row>
    <row r="9" spans="1:20" x14ac:dyDescent="0.2">
      <c r="A9" s="6">
        <v>480</v>
      </c>
      <c r="B9" s="6">
        <f t="shared" si="2"/>
        <v>8</v>
      </c>
      <c r="C9" s="6">
        <v>1.06</v>
      </c>
      <c r="D9" s="6">
        <v>1.77</v>
      </c>
      <c r="E9" s="3">
        <f t="shared" si="3"/>
        <v>0.62544169611307421</v>
      </c>
      <c r="F9" s="4">
        <f t="shared" si="4"/>
        <v>5.4013124684502811E-2</v>
      </c>
      <c r="G9">
        <f t="shared" si="0"/>
        <v>3.7455830388692581E-2</v>
      </c>
      <c r="H9" s="11">
        <f t="shared" si="1"/>
        <v>-3.2845928965252162</v>
      </c>
      <c r="I9" s="11"/>
      <c r="J9" s="60"/>
      <c r="K9" s="60"/>
      <c r="L9" s="60"/>
      <c r="M9" s="60"/>
      <c r="N9" s="60"/>
      <c r="O9" s="60"/>
      <c r="P9" s="60"/>
      <c r="Q9" s="60"/>
    </row>
    <row r="10" spans="1:20" x14ac:dyDescent="0.2">
      <c r="A10" s="6">
        <v>540</v>
      </c>
      <c r="B10" s="6">
        <f t="shared" si="2"/>
        <v>9</v>
      </c>
      <c r="C10" s="6">
        <v>0.95</v>
      </c>
      <c r="D10" s="6">
        <v>1.91</v>
      </c>
      <c r="E10" s="3">
        <f t="shared" si="3"/>
        <v>0.66783216783216781</v>
      </c>
      <c r="F10" s="4">
        <f t="shared" si="4"/>
        <v>4.2390471719093603E-2</v>
      </c>
      <c r="G10">
        <f t="shared" si="0"/>
        <v>3.3216783216783223E-2</v>
      </c>
      <c r="H10" s="11">
        <f t="shared" si="1"/>
        <v>-3.4047000122133571</v>
      </c>
      <c r="I10" s="11"/>
      <c r="J10" s="60"/>
      <c r="K10" s="60"/>
      <c r="L10" s="60"/>
      <c r="M10" s="60"/>
      <c r="N10" s="60"/>
      <c r="O10" s="60"/>
      <c r="P10" s="60"/>
      <c r="Q10" s="60"/>
    </row>
    <row r="11" spans="1:20" x14ac:dyDescent="0.2">
      <c r="A11" s="6">
        <v>600</v>
      </c>
      <c r="B11" s="6">
        <f t="shared" si="2"/>
        <v>10</v>
      </c>
      <c r="C11" s="6">
        <v>0.84</v>
      </c>
      <c r="D11" s="6">
        <v>2.0499999999999998</v>
      </c>
      <c r="E11" s="3">
        <f t="shared" si="3"/>
        <v>0.70934256055363321</v>
      </c>
      <c r="F11" s="4">
        <f t="shared" si="4"/>
        <v>4.1510392721465394E-2</v>
      </c>
      <c r="G11">
        <f t="shared" si="0"/>
        <v>2.9065743944636679E-2</v>
      </c>
      <c r="H11" s="11">
        <f t="shared" si="1"/>
        <v>-3.538194982263164</v>
      </c>
      <c r="I11" s="11"/>
      <c r="J11" s="60"/>
      <c r="K11" s="60"/>
      <c r="L11" s="60"/>
      <c r="M11" s="60"/>
      <c r="N11" s="60"/>
      <c r="O11" s="60"/>
      <c r="P11" s="60"/>
      <c r="Q11" s="60"/>
    </row>
    <row r="12" spans="1:20" x14ac:dyDescent="0.2">
      <c r="A12" s="6">
        <v>660</v>
      </c>
      <c r="B12" s="6">
        <f t="shared" si="2"/>
        <v>11</v>
      </c>
      <c r="C12" s="6">
        <v>0.73</v>
      </c>
      <c r="D12" s="6">
        <v>2.1800000000000002</v>
      </c>
      <c r="E12" s="3">
        <f t="shared" si="3"/>
        <v>0.74914089347079038</v>
      </c>
      <c r="F12" s="4">
        <f t="shared" si="4"/>
        <v>3.9798332917157175E-2</v>
      </c>
      <c r="G12">
        <f t="shared" si="0"/>
        <v>2.5085910652920963E-2</v>
      </c>
      <c r="H12" s="11">
        <f t="shared" si="1"/>
        <v>-3.6854489190171469</v>
      </c>
      <c r="I12" s="11"/>
      <c r="J12" s="60"/>
      <c r="K12" s="60"/>
      <c r="L12" s="60"/>
      <c r="M12" s="60"/>
      <c r="N12" s="60"/>
      <c r="O12" s="60"/>
      <c r="P12" s="60"/>
      <c r="Q12" s="60"/>
    </row>
    <row r="13" spans="1:20" x14ac:dyDescent="0.2">
      <c r="A13" s="6">
        <v>720</v>
      </c>
      <c r="B13" s="6">
        <f t="shared" si="2"/>
        <v>12</v>
      </c>
      <c r="C13" s="1">
        <v>1.1299999999999999</v>
      </c>
      <c r="D13" s="1">
        <v>4.01</v>
      </c>
      <c r="E13" s="3">
        <f t="shared" si="3"/>
        <v>0.78015564202334631</v>
      </c>
      <c r="F13" s="4">
        <f t="shared" si="4"/>
        <v>3.1014748552555926E-2</v>
      </c>
      <c r="G13">
        <f t="shared" si="0"/>
        <v>2.1984435797665371E-2</v>
      </c>
      <c r="H13" s="11">
        <f t="shared" si="1"/>
        <v>-3.8174205397368701</v>
      </c>
      <c r="I13" s="11"/>
      <c r="J13" s="60"/>
      <c r="K13" s="60"/>
      <c r="L13" s="60"/>
      <c r="M13" s="60"/>
      <c r="N13" s="60"/>
      <c r="O13" s="60"/>
      <c r="P13" s="60"/>
      <c r="Q13" s="60"/>
    </row>
    <row r="14" spans="1:20" x14ac:dyDescent="0.2">
      <c r="A14" s="6">
        <v>780</v>
      </c>
      <c r="B14" s="6">
        <f t="shared" si="2"/>
        <v>13</v>
      </c>
      <c r="C14" s="1">
        <v>0.99</v>
      </c>
      <c r="D14" s="1">
        <v>4.18</v>
      </c>
      <c r="E14" s="3">
        <f t="shared" si="3"/>
        <v>0.80851063829787229</v>
      </c>
      <c r="F14" s="4">
        <f t="shared" si="4"/>
        <v>2.8354996274525979E-2</v>
      </c>
      <c r="G14">
        <f t="shared" si="0"/>
        <v>1.9148936170212773E-2</v>
      </c>
      <c r="H14" s="11">
        <f t="shared" si="1"/>
        <v>-3.9555081173678843</v>
      </c>
      <c r="I14" s="11"/>
      <c r="J14" s="60"/>
      <c r="K14" s="60"/>
      <c r="L14" s="60"/>
      <c r="M14" s="60"/>
      <c r="N14" s="60"/>
      <c r="O14" s="60"/>
      <c r="P14" s="60"/>
      <c r="Q14" s="60"/>
    </row>
    <row r="15" spans="1:20" x14ac:dyDescent="0.2">
      <c r="A15" s="6">
        <v>840</v>
      </c>
      <c r="B15" s="6">
        <f t="shared" si="2"/>
        <v>14</v>
      </c>
      <c r="C15" s="1">
        <v>0.98</v>
      </c>
      <c r="D15" s="1">
        <v>4.96</v>
      </c>
      <c r="E15" s="3">
        <f t="shared" si="3"/>
        <v>0.8350168350168351</v>
      </c>
      <c r="F15" s="4">
        <f t="shared" si="4"/>
        <v>2.6506196718962816E-2</v>
      </c>
      <c r="G15">
        <f t="shared" si="0"/>
        <v>1.6498316498316491E-2</v>
      </c>
      <c r="H15" s="11">
        <f t="shared" si="1"/>
        <v>-4.1044969336861188</v>
      </c>
      <c r="I15" s="11"/>
      <c r="J15" s="60"/>
      <c r="K15" s="60"/>
      <c r="L15" s="60"/>
      <c r="M15" s="60"/>
      <c r="N15" s="60"/>
      <c r="O15" s="60"/>
      <c r="P15" s="60"/>
      <c r="Q15" s="60"/>
    </row>
    <row r="16" spans="1:20" x14ac:dyDescent="0.2">
      <c r="A16" s="6">
        <v>900</v>
      </c>
      <c r="B16" s="6">
        <f t="shared" si="2"/>
        <v>15</v>
      </c>
      <c r="C16" s="1">
        <v>0.85</v>
      </c>
      <c r="D16" s="1">
        <v>5.13</v>
      </c>
      <c r="E16" s="3">
        <f t="shared" si="3"/>
        <v>0.85785953177257535</v>
      </c>
      <c r="F16" s="4">
        <f t="shared" si="4"/>
        <v>2.2842696755740244E-2</v>
      </c>
      <c r="G16">
        <f t="shared" si="0"/>
        <v>1.4214046822742465E-2</v>
      </c>
      <c r="H16" s="11">
        <f t="shared" si="1"/>
        <v>-4.2535245904543615</v>
      </c>
      <c r="I16" s="11"/>
      <c r="J16" s="60"/>
      <c r="K16" s="60"/>
      <c r="L16" s="60"/>
      <c r="M16" s="60"/>
      <c r="N16" s="60"/>
      <c r="O16" s="60"/>
      <c r="P16" s="60"/>
      <c r="Q16" s="60"/>
    </row>
    <row r="17" spans="1:28" x14ac:dyDescent="0.2">
      <c r="A17" s="6">
        <v>960</v>
      </c>
      <c r="B17" s="6">
        <f t="shared" si="2"/>
        <v>16</v>
      </c>
      <c r="C17" s="1">
        <v>1.01</v>
      </c>
      <c r="D17" s="1">
        <v>7.25</v>
      </c>
      <c r="E17" s="3">
        <f t="shared" si="3"/>
        <v>0.87772397094430998</v>
      </c>
      <c r="F17" s="4">
        <f t="shared" si="4"/>
        <v>1.9864439171734638E-2</v>
      </c>
      <c r="G17">
        <f t="shared" si="0"/>
        <v>1.2227602905569002E-2</v>
      </c>
      <c r="H17" s="11">
        <f t="shared" si="1"/>
        <v>-4.4040593496737648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8" x14ac:dyDescent="0.2">
      <c r="A18" s="6">
        <v>1020</v>
      </c>
      <c r="B18" s="6">
        <f t="shared" si="2"/>
        <v>17</v>
      </c>
      <c r="C18" s="1">
        <v>0.97</v>
      </c>
      <c r="D18" s="1">
        <v>8.1</v>
      </c>
      <c r="E18" s="3">
        <f t="shared" si="3"/>
        <v>0.89305402425578828</v>
      </c>
      <c r="F18" s="4">
        <f t="shared" si="4"/>
        <v>1.5330053311478298E-2</v>
      </c>
      <c r="G18">
        <f t="shared" si="0"/>
        <v>1.0694597574421172E-2</v>
      </c>
      <c r="H18" s="11">
        <f t="shared" si="1"/>
        <v>-4.5380165646057993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8" x14ac:dyDescent="0.2">
      <c r="A19" s="6">
        <v>1080</v>
      </c>
      <c r="B19" s="6">
        <f t="shared" si="2"/>
        <v>18</v>
      </c>
      <c r="C19" s="1">
        <v>0.89</v>
      </c>
      <c r="D19" s="1">
        <v>8.9499999999999993</v>
      </c>
      <c r="E19" s="3">
        <f t="shared" si="3"/>
        <v>0.90955284552845528</v>
      </c>
      <c r="F19" s="4">
        <f t="shared" si="4"/>
        <v>1.6498821272666997E-2</v>
      </c>
      <c r="G19">
        <f t="shared" si="0"/>
        <v>9.0447154471544732E-3</v>
      </c>
      <c r="H19" s="11">
        <f t="shared" si="1"/>
        <v>-4.7055746203141595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8" x14ac:dyDescent="0.2">
      <c r="A20" s="6">
        <v>1140</v>
      </c>
      <c r="B20" s="6">
        <f t="shared" si="2"/>
        <v>19</v>
      </c>
      <c r="C20" s="1">
        <v>1</v>
      </c>
      <c r="D20" s="1">
        <v>11.89</v>
      </c>
      <c r="E20" s="3">
        <f t="shared" si="3"/>
        <v>0.92242048099301788</v>
      </c>
      <c r="F20" s="4">
        <f t="shared" si="4"/>
        <v>1.2867635464562599E-2</v>
      </c>
      <c r="G20">
        <f t="shared" si="0"/>
        <v>7.757951900698213E-3</v>
      </c>
      <c r="H20" s="11">
        <f t="shared" si="1"/>
        <v>-4.859036909945142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8" ht="17" thickBot="1" x14ac:dyDescent="0.25">
      <c r="A21" s="6">
        <v>1200</v>
      </c>
      <c r="B21" s="6">
        <f t="shared" si="2"/>
        <v>20</v>
      </c>
      <c r="C21" s="1">
        <v>1.01</v>
      </c>
      <c r="D21" s="1">
        <v>14.18</v>
      </c>
      <c r="E21" s="3">
        <f t="shared" si="3"/>
        <v>0.93350888742593818</v>
      </c>
      <c r="F21" s="4">
        <f t="shared" si="4"/>
        <v>1.1088406432920306E-2</v>
      </c>
      <c r="G21">
        <f t="shared" si="0"/>
        <v>6.6491112574061824E-3</v>
      </c>
      <c r="H21" s="11">
        <f t="shared" si="1"/>
        <v>-5.0132720787485603</v>
      </c>
      <c r="I21" s="1"/>
      <c r="J21" s="1"/>
      <c r="K21" s="1"/>
      <c r="L21" s="1"/>
      <c r="M21" s="1"/>
      <c r="N21" s="1"/>
      <c r="O21" s="1"/>
      <c r="P21" s="1"/>
      <c r="Q21" s="1" t="s">
        <v>32</v>
      </c>
      <c r="R21" s="1"/>
      <c r="S21" s="1"/>
      <c r="T21" s="1"/>
    </row>
    <row r="22" spans="1:28" ht="17" thickBot="1" x14ac:dyDescent="0.25">
      <c r="A22" s="6">
        <v>1260</v>
      </c>
      <c r="B22" s="6">
        <f t="shared" si="2"/>
        <v>21</v>
      </c>
      <c r="C22" s="1">
        <v>0.91</v>
      </c>
      <c r="D22" s="1">
        <v>15.03</v>
      </c>
      <c r="E22" s="3">
        <f t="shared" si="3"/>
        <v>0.94291091593475529</v>
      </c>
      <c r="F22" s="4">
        <f t="shared" si="4"/>
        <v>9.4020285088171063E-3</v>
      </c>
      <c r="G22">
        <f t="shared" si="0"/>
        <v>5.7089084065244716E-3</v>
      </c>
      <c r="H22" s="11">
        <f t="shared" si="1"/>
        <v>-5.165727445827355</v>
      </c>
      <c r="I22" s="1"/>
      <c r="J22" s="1"/>
      <c r="K22" s="1"/>
      <c r="L22" s="1"/>
      <c r="M22" s="1"/>
      <c r="N22" s="1"/>
      <c r="O22" s="1"/>
      <c r="P22" s="1"/>
      <c r="Q22" s="26" t="s">
        <v>28</v>
      </c>
      <c r="R22" s="1"/>
      <c r="S22" s="1"/>
      <c r="T22" s="1"/>
    </row>
    <row r="23" spans="1:28" x14ac:dyDescent="0.2">
      <c r="A23" s="6">
        <v>1320</v>
      </c>
      <c r="B23" s="6">
        <f t="shared" si="2"/>
        <v>22</v>
      </c>
      <c r="C23" s="1">
        <v>0.95</v>
      </c>
      <c r="D23" s="1">
        <v>18.11</v>
      </c>
      <c r="E23" s="3">
        <f t="shared" si="3"/>
        <v>0.95015739769150054</v>
      </c>
      <c r="F23" s="4">
        <f t="shared" si="4"/>
        <v>7.2464817567452489E-3</v>
      </c>
      <c r="G23">
        <f t="shared" si="0"/>
        <v>4.9842602308499467E-3</v>
      </c>
      <c r="H23" s="11">
        <f t="shared" si="1"/>
        <v>-5.3014702856076523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8" x14ac:dyDescent="0.2">
      <c r="A24" s="6">
        <v>1380</v>
      </c>
      <c r="B24" s="6">
        <f t="shared" si="2"/>
        <v>23</v>
      </c>
      <c r="C24" s="1">
        <v>1</v>
      </c>
      <c r="D24" s="1">
        <v>21.88</v>
      </c>
      <c r="E24" s="3">
        <f t="shared" si="3"/>
        <v>0.95629370629370625</v>
      </c>
      <c r="F24" s="4">
        <f t="shared" si="4"/>
        <v>6.136308602205709E-3</v>
      </c>
      <c r="G24">
        <f t="shared" si="0"/>
        <v>4.3706293706293753E-3</v>
      </c>
      <c r="H24" s="11">
        <f t="shared" si="1"/>
        <v>-5.4328482595056418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8" x14ac:dyDescent="0.2">
      <c r="A25" s="6">
        <v>1440</v>
      </c>
      <c r="B25" s="6">
        <f t="shared" si="2"/>
        <v>24</v>
      </c>
      <c r="C25" s="1">
        <v>1.01</v>
      </c>
      <c r="D25" s="1">
        <v>24.98</v>
      </c>
      <c r="E25" s="3">
        <f t="shared" si="3"/>
        <v>0.96113889957676024</v>
      </c>
      <c r="F25" s="4">
        <f t="shared" si="4"/>
        <v>4.8451932830539945E-3</v>
      </c>
      <c r="G25">
        <f t="shared" si="0"/>
        <v>3.8861100423239758E-3</v>
      </c>
      <c r="H25" s="11">
        <f t="shared" si="1"/>
        <v>-5.5503466107942749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AB25" t="s">
        <v>0</v>
      </c>
    </row>
    <row r="26" spans="1:28" x14ac:dyDescent="0.2">
      <c r="A26" s="6">
        <v>1500</v>
      </c>
      <c r="B26" s="6">
        <f t="shared" si="2"/>
        <v>25</v>
      </c>
      <c r="C26" s="1">
        <v>1.01</v>
      </c>
      <c r="D26" s="1">
        <v>28.03</v>
      </c>
      <c r="E26" s="3">
        <f t="shared" si="3"/>
        <v>0.96522038567493107</v>
      </c>
      <c r="F26" s="4">
        <f t="shared" si="4"/>
        <v>4.0814860981708279E-3</v>
      </c>
      <c r="G26">
        <f t="shared" si="0"/>
        <v>3.477961432506893E-3</v>
      </c>
      <c r="H26" s="11">
        <f t="shared" si="1"/>
        <v>-5.6613089520974711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8" x14ac:dyDescent="0.2">
      <c r="A27" s="6">
        <v>1560</v>
      </c>
      <c r="B27" s="6">
        <f t="shared" si="2"/>
        <v>26</v>
      </c>
      <c r="C27" s="1">
        <v>0.95</v>
      </c>
      <c r="D27" s="1">
        <v>28.89</v>
      </c>
      <c r="E27" s="3">
        <f t="shared" si="3"/>
        <v>0.96816353887399464</v>
      </c>
      <c r="F27" s="4">
        <f>E27-E26</f>
        <v>2.9431531990635751E-3</v>
      </c>
      <c r="G27">
        <f t="shared" si="0"/>
        <v>3.1836461126005357E-3</v>
      </c>
      <c r="H27" s="11">
        <f t="shared" si="1"/>
        <v>-5.7497281627171564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8" x14ac:dyDescent="0.2">
      <c r="A28" s="6">
        <v>1620</v>
      </c>
      <c r="B28" s="6">
        <f t="shared" si="2"/>
        <v>27</v>
      </c>
      <c r="C28" s="1">
        <v>0.97</v>
      </c>
      <c r="D28" s="1">
        <v>31.98</v>
      </c>
      <c r="E28" s="3">
        <f t="shared" si="3"/>
        <v>0.97056145675265548</v>
      </c>
      <c r="F28" s="4">
        <f t="shared" si="4"/>
        <v>2.3979178786608379E-3</v>
      </c>
      <c r="G28">
        <f t="shared" si="0"/>
        <v>2.9438543247344521E-3</v>
      </c>
      <c r="H28" s="11">
        <f t="shared" si="1"/>
        <v>-5.8280355614272681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8" x14ac:dyDescent="0.2">
      <c r="A29" s="6">
        <v>1680</v>
      </c>
      <c r="B29" s="6">
        <f t="shared" si="2"/>
        <v>28</v>
      </c>
      <c r="C29" s="1">
        <v>0.99</v>
      </c>
      <c r="D29" s="1">
        <v>34.979999999999997</v>
      </c>
      <c r="E29" s="3">
        <f t="shared" si="3"/>
        <v>0.97247706422018343</v>
      </c>
      <c r="F29" s="4">
        <f t="shared" si="4"/>
        <v>1.9156074675279466E-3</v>
      </c>
      <c r="G29">
        <f t="shared" si="0"/>
        <v>2.7522935779816572E-3</v>
      </c>
      <c r="H29" s="11">
        <f t="shared" si="1"/>
        <v>-5.8953206865550776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8" x14ac:dyDescent="0.2">
      <c r="A30" s="6">
        <v>1740</v>
      </c>
      <c r="B30" s="6">
        <f t="shared" si="2"/>
        <v>29</v>
      </c>
      <c r="C30" s="1">
        <v>0.98</v>
      </c>
      <c r="D30" s="1">
        <v>35.880000000000003</v>
      </c>
      <c r="E30" s="3">
        <f t="shared" si="3"/>
        <v>0.97341291372761807</v>
      </c>
      <c r="F30" s="4">
        <f t="shared" si="4"/>
        <v>9.3584950743463846E-4</v>
      </c>
      <c r="G30">
        <f t="shared" si="0"/>
        <v>2.6587086272381933E-3</v>
      </c>
      <c r="H30" s="11">
        <f t="shared" si="1"/>
        <v>-5.9299147525532447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8" x14ac:dyDescent="0.2">
      <c r="A31" s="6">
        <v>1800</v>
      </c>
      <c r="B31" s="6">
        <f t="shared" si="2"/>
        <v>30</v>
      </c>
      <c r="C31" s="1">
        <v>0.98</v>
      </c>
      <c r="D31" s="1">
        <v>37.979999999999997</v>
      </c>
      <c r="E31" s="3">
        <f t="shared" si="3"/>
        <v>0.97484599589322385</v>
      </c>
      <c r="F31" s="4">
        <f t="shared" si="4"/>
        <v>1.4330821656057813E-3</v>
      </c>
      <c r="G31">
        <f t="shared" si="0"/>
        <v>2.5154004106776153E-3</v>
      </c>
      <c r="H31" s="11">
        <f t="shared" si="1"/>
        <v>-5.9853232790859003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8" x14ac:dyDescent="0.2">
      <c r="A32" s="6"/>
      <c r="B32" s="6"/>
      <c r="C32" s="1"/>
      <c r="D32" s="1"/>
      <c r="E32" s="3"/>
      <c r="F32" s="4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x14ac:dyDescent="0.2">
      <c r="A33" s="6"/>
      <c r="B33" s="6"/>
      <c r="C33" s="1"/>
      <c r="D33" s="1"/>
      <c r="E33" s="3"/>
      <c r="F33" s="4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x14ac:dyDescent="0.2">
      <c r="A34" s="6"/>
      <c r="B34" s="6"/>
      <c r="C34" s="1"/>
      <c r="D34" s="1"/>
      <c r="E34" s="3"/>
      <c r="F34" s="4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x14ac:dyDescent="0.2">
      <c r="A35" s="6"/>
      <c r="B35" s="6"/>
      <c r="C35" s="1"/>
      <c r="D35" s="1"/>
      <c r="E35" s="3"/>
      <c r="F35" s="4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x14ac:dyDescent="0.2">
      <c r="A36" s="6"/>
      <c r="B36" s="6"/>
      <c r="C36" s="1"/>
      <c r="D36" s="1"/>
      <c r="E36" s="3"/>
      <c r="F36" s="4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x14ac:dyDescent="0.2">
      <c r="A37" s="6"/>
      <c r="B37" s="6"/>
      <c r="C37" s="1"/>
      <c r="D37" s="1"/>
      <c r="E37" s="3"/>
      <c r="F37" s="4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x14ac:dyDescent="0.2">
      <c r="A38" s="6"/>
      <c r="B38" s="6"/>
      <c r="C38" s="1"/>
      <c r="D38" s="1"/>
      <c r="E38" s="3"/>
      <c r="F38" s="4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x14ac:dyDescent="0.2">
      <c r="A39" s="6"/>
      <c r="B39" s="6"/>
      <c r="C39" s="1"/>
      <c r="D39" s="1"/>
      <c r="E39" s="3"/>
      <c r="F39" s="4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x14ac:dyDescent="0.2">
      <c r="A40" s="6"/>
      <c r="B40" s="6"/>
      <c r="C40" s="1"/>
      <c r="D40" s="1"/>
      <c r="E40" s="3"/>
      <c r="F40" s="4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x14ac:dyDescent="0.2">
      <c r="A41" s="6"/>
      <c r="B41" s="6"/>
      <c r="C41" s="1"/>
      <c r="D41" s="1"/>
      <c r="E41" s="3"/>
      <c r="F41" s="4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x14ac:dyDescent="0.2">
      <c r="A42" s="6"/>
      <c r="B42" s="6"/>
      <c r="C42" s="1"/>
      <c r="D42" s="1"/>
      <c r="E42" s="3"/>
      <c r="F42" s="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x14ac:dyDescent="0.2">
      <c r="A43" s="6"/>
      <c r="B43" s="6"/>
      <c r="C43" s="1"/>
      <c r="D43" s="1"/>
      <c r="E43" s="3"/>
      <c r="F43" s="4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x14ac:dyDescent="0.2">
      <c r="A44" s="6"/>
      <c r="B44" s="6"/>
      <c r="C44" s="1"/>
      <c r="D44" s="1"/>
      <c r="E44" s="3"/>
      <c r="F44" s="4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ht="20" x14ac:dyDescent="0.2">
      <c r="A45" s="6"/>
      <c r="B45" s="6"/>
      <c r="C45" s="1"/>
      <c r="D45" s="1"/>
      <c r="E45" s="3"/>
      <c r="F45" s="4"/>
      <c r="G45" s="1"/>
      <c r="H45" s="1"/>
      <c r="I45" s="1"/>
      <c r="J45" s="1"/>
      <c r="K45" s="1"/>
      <c r="L45" s="2"/>
      <c r="M45" s="1"/>
      <c r="N45" s="1"/>
      <c r="O45" s="1"/>
      <c r="P45" s="1"/>
      <c r="Q45" s="1"/>
      <c r="R45" s="1"/>
      <c r="S45" s="1"/>
      <c r="T45" s="1"/>
    </row>
    <row r="46" spans="1:20" x14ac:dyDescent="0.2">
      <c r="A46" s="6"/>
      <c r="B46" s="6"/>
      <c r="C46" s="1"/>
      <c r="D46" s="1"/>
      <c r="E46" s="3"/>
      <c r="F46" s="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x14ac:dyDescent="0.2">
      <c r="A47" s="6"/>
      <c r="B47" s="6"/>
      <c r="C47" s="1"/>
      <c r="D47" s="1"/>
      <c r="E47" s="3"/>
      <c r="F47" s="4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x14ac:dyDescent="0.2">
      <c r="A48" s="6"/>
      <c r="B48" s="6"/>
      <c r="C48" s="1"/>
      <c r="D48" s="1"/>
      <c r="E48" s="3"/>
      <c r="F48" s="4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x14ac:dyDescent="0.2">
      <c r="A49" s="6"/>
      <c r="B49" s="6"/>
      <c r="C49" s="1"/>
      <c r="D49" s="1"/>
      <c r="E49" s="3"/>
      <c r="F49" s="4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x14ac:dyDescent="0.2">
      <c r="A50" s="6"/>
      <c r="B50" s="6"/>
      <c r="C50" s="1"/>
      <c r="D50" s="1"/>
      <c r="E50" s="3"/>
      <c r="F50" s="4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x14ac:dyDescent="0.2">
      <c r="A51" s="6"/>
      <c r="B51" s="6"/>
      <c r="C51" s="1"/>
      <c r="D51" s="1"/>
      <c r="E51" s="3"/>
      <c r="F51" s="4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x14ac:dyDescent="0.2">
      <c r="A52" s="6"/>
      <c r="B52" s="6"/>
      <c r="C52" s="1"/>
      <c r="D52" s="1"/>
      <c r="E52" s="3"/>
      <c r="F52" s="4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x14ac:dyDescent="0.2">
      <c r="A53" s="6"/>
      <c r="B53" s="6"/>
      <c r="C53" s="1"/>
      <c r="D53" s="1"/>
      <c r="E53" s="3"/>
      <c r="F53" s="4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x14ac:dyDescent="0.2">
      <c r="A54" s="6"/>
      <c r="B54" s="6"/>
      <c r="C54" s="1"/>
      <c r="D54" s="1"/>
      <c r="E54" s="3"/>
      <c r="F54" s="4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x14ac:dyDescent="0.2">
      <c r="A55" s="6"/>
      <c r="B55" s="6"/>
      <c r="C55" s="1"/>
      <c r="D55" s="1"/>
      <c r="E55" s="3"/>
      <c r="F55" s="4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x14ac:dyDescent="0.2">
      <c r="A56" s="6"/>
      <c r="B56" s="6"/>
      <c r="C56" s="1"/>
      <c r="D56" s="1"/>
      <c r="E56" s="3"/>
      <c r="F56" s="4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x14ac:dyDescent="0.2">
      <c r="A57" s="6"/>
      <c r="B57" s="6"/>
      <c r="C57" s="1"/>
      <c r="D57" s="1"/>
      <c r="E57" s="3"/>
      <c r="F57" s="4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x14ac:dyDescent="0.2">
      <c r="A58" s="6"/>
      <c r="B58" s="6"/>
      <c r="C58" s="1"/>
      <c r="D58" s="1"/>
      <c r="E58" s="3"/>
      <c r="F58" s="4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x14ac:dyDescent="0.2">
      <c r="A59" s="6"/>
      <c r="B59" s="6"/>
      <c r="C59" s="1"/>
      <c r="D59" s="1"/>
      <c r="E59" s="3"/>
      <c r="F59" s="4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x14ac:dyDescent="0.2">
      <c r="A60" s="6"/>
      <c r="B60" s="6"/>
      <c r="C60" s="1"/>
      <c r="D60" s="1"/>
      <c r="E60" s="3"/>
      <c r="F60" s="4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x14ac:dyDescent="0.2">
      <c r="A61" s="6"/>
      <c r="B61" s="6"/>
      <c r="C61" s="1"/>
      <c r="D61" s="1"/>
      <c r="E61" s="3"/>
      <c r="F61" s="4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x14ac:dyDescent="0.2">
      <c r="A62" s="6"/>
      <c r="B62" s="6"/>
      <c r="C62" s="1"/>
      <c r="D62" s="1"/>
      <c r="E62" s="3"/>
      <c r="F62" s="4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x14ac:dyDescent="0.2">
      <c r="A63" s="6"/>
      <c r="B63" s="6"/>
      <c r="C63" s="1"/>
      <c r="D63" s="1"/>
      <c r="E63" s="3"/>
      <c r="F63" s="4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x14ac:dyDescent="0.2">
      <c r="A64" s="1"/>
      <c r="B64" s="1"/>
      <c r="C64" s="1"/>
      <c r="D64" s="1"/>
      <c r="E64" s="1"/>
      <c r="F64" s="4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</sheetData>
  <phoneticPr fontId="7" type="noConversion"/>
  <hyperlinks>
    <hyperlink ref="Q22" r:id="rId1"/>
  </hyperlinks>
  <pageMargins left="0.7" right="0.7" top="0.75" bottom="0.75" header="0.3" footer="0.3"/>
  <pageSetup paperSize="9" orientation="landscape" horizontalDpi="0" verticalDpi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Reference Sheet</vt:lpstr>
      <vt:lpstr>Dynamic Chart</vt:lpstr>
      <vt:lpstr>Log Plots</vt:lpstr>
      <vt:lpstr>Graphs</vt:lpstr>
      <vt:lpstr>Sheet1</vt:lpstr>
      <vt:lpstr>Sheet2</vt:lpstr>
      <vt:lpstr>KB489</vt:lpstr>
      <vt:lpstr>KB497</vt:lpstr>
      <vt:lpstr>KB487</vt:lpstr>
      <vt:lpstr>KB488</vt:lpstr>
      <vt:lpstr>Combined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Kimmy Bahou</dc:creator>
  <cp:lastModifiedBy>Kimmy Bahou</cp:lastModifiedBy>
  <cp:lastPrinted>2017-04-04T16:27:30Z</cp:lastPrinted>
  <dcterms:created xsi:type="dcterms:W3CDTF">2015-08-07T13:09:44Z</dcterms:created>
  <dcterms:modified xsi:type="dcterms:W3CDTF">2017-08-02T12:45:15Z</dcterms:modified>
</cp:coreProperties>
</file>